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810" windowWidth="27285" windowHeight="10110" activeTab="1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<sst xmlns="http://schemas.openxmlformats.org/spreadsheetml/2006/main" count="171" uniqueCount="104">
  <si>
    <t>序
号</t>
  </si>
  <si>
    <t>一卡通号</t>
  </si>
  <si>
    <t>学号</t>
  </si>
  <si>
    <t>姓名</t>
  </si>
  <si>
    <t>首修总
平均分</t>
  </si>
  <si>
    <t>CET4</t>
  </si>
  <si>
    <t>CET6</t>
  </si>
  <si>
    <t>213181294</t>
  </si>
  <si>
    <t>05518106</t>
  </si>
  <si>
    <t>刘佳欣</t>
  </si>
  <si>
    <t>4.0707</t>
  </si>
  <si>
    <t>90.0987</t>
  </si>
  <si>
    <t>611</t>
  </si>
  <si>
    <t>476</t>
  </si>
  <si>
    <t>0</t>
  </si>
  <si>
    <t>213180687</t>
  </si>
  <si>
    <t>05518104</t>
  </si>
  <si>
    <t>王海辰</t>
  </si>
  <si>
    <t>3.7707</t>
  </si>
  <si>
    <t>87.7904</t>
  </si>
  <si>
    <t>603</t>
  </si>
  <si>
    <t>485</t>
  </si>
  <si>
    <t>213182892</t>
  </si>
  <si>
    <t>05518115</t>
  </si>
  <si>
    <t>沈舒怀</t>
  </si>
  <si>
    <t>3.6828</t>
  </si>
  <si>
    <t>86.7872</t>
  </si>
  <si>
    <t>553</t>
  </si>
  <si>
    <t>488</t>
  </si>
  <si>
    <t>213181438</t>
  </si>
  <si>
    <t>05518118</t>
  </si>
  <si>
    <t>覃晓东</t>
  </si>
  <si>
    <t>3.3902</t>
  </si>
  <si>
    <t>83.5986</t>
  </si>
  <si>
    <t>559</t>
  </si>
  <si>
    <t>213183016</t>
  </si>
  <si>
    <t>05518126</t>
  </si>
  <si>
    <t>戴豪锋</t>
  </si>
  <si>
    <t>3.2684</t>
  </si>
  <si>
    <t>82.4228</t>
  </si>
  <si>
    <t>549</t>
  </si>
  <si>
    <t>213180442</t>
  </si>
  <si>
    <t>05518101</t>
  </si>
  <si>
    <t>王为易</t>
  </si>
  <si>
    <t>3.2034</t>
  </si>
  <si>
    <t>81.7971</t>
  </si>
  <si>
    <t>588</t>
  </si>
  <si>
    <t>568</t>
  </si>
  <si>
    <t>213182444</t>
  </si>
  <si>
    <t>05518102</t>
  </si>
  <si>
    <t>陈静静</t>
  </si>
  <si>
    <t>3.1703</t>
  </si>
  <si>
    <t>81.6425</t>
  </si>
  <si>
    <t>502</t>
  </si>
  <si>
    <t>465</t>
  </si>
  <si>
    <t>213180710</t>
  </si>
  <si>
    <t>05518107</t>
  </si>
  <si>
    <t>周进捷</t>
  </si>
  <si>
    <t>3.0487</t>
  </si>
  <si>
    <t>80.604</t>
  </si>
  <si>
    <t>644</t>
  </si>
  <si>
    <t>510</t>
  </si>
  <si>
    <t>213180697</t>
  </si>
  <si>
    <t>05518105</t>
  </si>
  <si>
    <t>徐艺</t>
  </si>
  <si>
    <t>2.838</t>
  </si>
  <si>
    <t>78.4301</t>
  </si>
  <si>
    <t>578</t>
  </si>
  <si>
    <t>552</t>
  </si>
  <si>
    <t>213182686</t>
  </si>
  <si>
    <t>05518131</t>
  </si>
  <si>
    <t>刘金硕</t>
  </si>
  <si>
    <t>2.7284</t>
  </si>
  <si>
    <t>76.5942</t>
  </si>
  <si>
    <t>556</t>
  </si>
  <si>
    <t>495</t>
  </si>
  <si>
    <t>2022年给排水科学与工程专业推免综合排名一览表</t>
  </si>
  <si>
    <t>参军入伍服兵役经历得分（8）</t>
  </si>
  <si>
    <t>志愿服务得分（6）</t>
  </si>
  <si>
    <t>国际组织实习得分（6）</t>
  </si>
  <si>
    <t>竞赛获奖得分（30）</t>
  </si>
  <si>
    <t>科研成果最终得分（8）</t>
  </si>
  <si>
    <t>SRTP项目最终得分（12）</t>
  </si>
  <si>
    <t>荣誉奖励得分（15）</t>
  </si>
  <si>
    <t>学生校内外社会工作得分（15）</t>
  </si>
  <si>
    <t>附加分总分</t>
  </si>
  <si>
    <t>综合总分</t>
  </si>
  <si>
    <t>综合名次</t>
  </si>
  <si>
    <t>首修总
平均绩
点</t>
  </si>
  <si>
    <t>首修总
平均绩
点排名</t>
  </si>
  <si>
    <t>2022年给排水科学与工程专业推免综合排名一览表</t>
  </si>
  <si>
    <t>首修总
平均绩
点</t>
  </si>
  <si>
    <t>首修总
平均绩
点排名</t>
  </si>
  <si>
    <t>参军入伍服兵役经历得分（8）</t>
  </si>
  <si>
    <t>志愿服务得分（6）</t>
  </si>
  <si>
    <t>国际组织实习得分（6）</t>
  </si>
  <si>
    <t>竞赛获奖得分（30）</t>
  </si>
  <si>
    <t>科研成果最终得分（8）</t>
  </si>
  <si>
    <t>SRTP项目最终得分（12）</t>
  </si>
  <si>
    <t>荣誉奖励得分（15）</t>
  </si>
  <si>
    <t>学生校内外社会工作得分（15）</t>
  </si>
  <si>
    <t>附加分总分</t>
  </si>
  <si>
    <t>综合总分</t>
  </si>
  <si>
    <t>综合名次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</si>
</sst>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2">
    <font>
      <sz val="11"/>
      <name val="宋体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WeChat%20Files\wxid_sc3ur455gr6w11\FileStorage\File\2021-09\&#21152;&#20998;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WeChat%20Files\wxid_sc3ur455gr6w11\FileStorage\File\2021-09\2022&#23626;&#22303;&#26408;&#23398;&#38498;&#30003;&#35831;&#25512;&#20813;&#23398;&#29983;&#24773;&#20917;&#27719;&#24635;&#34920;-1&#26680;2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oftware\wechat\WeChat%20Files\wxid_sc3ur455gr6w11\FileStorage\File\2021-09\055&#32473;&#25490;&#27700;&#32508;&#21512;&#20998;&#3574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1"/>
      <sheetName val="052"/>
      <sheetName val="支教保研"/>
      <sheetName val="055"/>
      <sheetName val="053"/>
    </sheetNames>
    <sheetDataSet>
      <sheetData sheetId="3">
        <row r="3">
          <cell r="B3" t="str">
            <v>王为易</v>
          </cell>
          <cell r="C3" t="str">
            <v>1.东南大学第十九届结构创新竞赛”——BIM深化施工设计组校级三等奖， 2.“东南大学第二十届结构创新竞赛”——水处理组校级三等奖</v>
          </cell>
          <cell r="D3">
            <v>0</v>
          </cell>
        </row>
        <row r="4">
          <cell r="B4" t="str">
            <v>陈静静</v>
          </cell>
          <cell r="C4" t="str">
            <v>①东南大学第十八届结构竞赛校级一等奖、②东南大学第二十届结构创新竞赛校级二等奖、③“双良杯”东南大学第十二届节能减排社会实践与科技创新竞赛校级优秀奖</v>
          </cell>
          <cell r="D4">
            <v>0.833</v>
          </cell>
        </row>
        <row r="5">
          <cell r="B5" t="str">
            <v>王海辰</v>
          </cell>
          <cell r="C5" t="str">
            <v>东南大学第四届本科生物流设计竞赛获校级二等奖</v>
          </cell>
          <cell r="D5">
            <v>0</v>
          </cell>
        </row>
        <row r="6">
          <cell r="B6" t="str">
            <v>徐艺</v>
          </cell>
          <cell r="C6" t="str">
            <v>1、2021美国土木工程协会大学生竞赛ASCE Sustainable Solutions Competition 国际季军 2、第四届“深水杯”全国大学生给排水科技创新大赛 创意大赛三等奖 专题竞赛优秀奖 创意大赛最佳风采奖 3、东南大学第十八届结构竞赛校级一等奖</v>
          </cell>
          <cell r="D6">
            <v>11</v>
          </cell>
        </row>
        <row r="7">
          <cell r="B7" t="str">
            <v>刘佳欣</v>
          </cell>
          <cell r="C7" t="str">
            <v>1.第四届“深水杯”全国大学生给排水科技创新大赛三等奖；2.东南大学第二十届结构创新竞赛校级二等奖；3.第三届城市水环境与水生态科普创意大赛优秀作品（未进行决赛）</v>
          </cell>
          <cell r="D7">
            <v>0.3</v>
          </cell>
        </row>
        <row r="8">
          <cell r="B8" t="str">
            <v>周进捷</v>
          </cell>
          <cell r="C8" t="str">
            <v>1.第四届“深水杯”全国大学生给排水科技创新大赛 创意大赛 三等奖;2.第四届“深水杯”全国大学生给排水科技创新大赛 专题竞赛 优秀奖;3.第四届“深水杯”全国大学生给排水科技创新大赛 创意大赛 最佳风采奖；4.东南大学第二十届结构创新竞赛 校级二等奖；5.第三届城市水环境与水生态科普创意大赛  优秀奖</v>
          </cell>
          <cell r="D8">
            <v>0.3</v>
          </cell>
        </row>
        <row r="9">
          <cell r="B9" t="str">
            <v>沈舒怀</v>
          </cell>
          <cell r="C9" t="str">
            <v>东南大学第二十届结构创新竞赛二等</v>
          </cell>
          <cell r="D9">
            <v>0</v>
          </cell>
        </row>
        <row r="10">
          <cell r="B10" t="str">
            <v>覃晓东</v>
          </cell>
          <cell r="C10" t="str">
            <v>1.校级结构竞赛bim组 三等奖/校级结构竞赛 水处理组 三等奖        2.全国深水杯竞赛 专题竞赛 二等奖</v>
          </cell>
          <cell r="D10">
            <v>6</v>
          </cell>
        </row>
        <row r="11">
          <cell r="B11" t="str">
            <v>戴豪锋</v>
          </cell>
          <cell r="C11" t="str">
            <v>结构竞赛三等奖</v>
          </cell>
          <cell r="D11">
            <v>0</v>
          </cell>
        </row>
        <row r="12">
          <cell r="B12" t="str">
            <v>刘金硕</v>
          </cell>
          <cell r="C12" t="str">
            <v>1、2021美国土木工程协会大学生竞赛ASCE Sustainable Solutions Competition 国际季军（比例没有 ）2、东南大学第十一届大学生创新体验竞赛校级一等奖 3、东南大学第十九届结构创新竞赛BIM组三等奖 4、东南大学第二十届结构创新竞赛水处理组二等奖</v>
          </cell>
          <cell r="D12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土木"/>
      <sheetName val="052工管"/>
      <sheetName val="053工力"/>
      <sheetName val="055给排水"/>
      <sheetName val="支教保研"/>
      <sheetName val="Sheet3"/>
    </sheetNames>
    <sheetDataSet>
      <sheetData sheetId="3">
        <row r="5">
          <cell r="C5" t="str">
            <v>王为易</v>
          </cell>
          <cell r="D5" t="str">
            <v>无</v>
          </cell>
          <cell r="E5" t="str">
            <v>无</v>
          </cell>
          <cell r="F5">
            <v>0</v>
          </cell>
          <cell r="G5" t="str">
            <v>无结题</v>
          </cell>
          <cell r="H5">
            <v>0</v>
          </cell>
        </row>
        <row r="6">
          <cell r="C6" t="str">
            <v>陈静静</v>
          </cell>
          <cell r="F6">
            <v>0</v>
          </cell>
          <cell r="H6">
            <v>0</v>
          </cell>
        </row>
        <row r="7">
          <cell r="C7" t="str">
            <v>王海辰</v>
          </cell>
          <cell r="F7">
            <v>0</v>
          </cell>
          <cell r="H7">
            <v>0</v>
          </cell>
        </row>
        <row r="8">
          <cell r="C8" t="str">
            <v>徐艺</v>
          </cell>
          <cell r="E8" t="str">
            <v>一种基于村镇垃圾中转站渗滤液氮磷回收系统 第二作者（除去指导老师） 即将受理</v>
          </cell>
          <cell r="F8">
            <v>0</v>
          </cell>
          <cell r="H8">
            <v>0</v>
          </cell>
        </row>
        <row r="9">
          <cell r="C9" t="str">
            <v>刘佳欣</v>
          </cell>
          <cell r="F9">
            <v>0</v>
          </cell>
          <cell r="H9">
            <v>0</v>
          </cell>
        </row>
        <row r="10">
          <cell r="C10" t="str">
            <v>周进捷</v>
          </cell>
          <cell r="D10" t="str">
            <v>无</v>
          </cell>
          <cell r="E10" t="str">
            <v>无</v>
          </cell>
          <cell r="F10">
            <v>0</v>
          </cell>
          <cell r="G10" t="str">
            <v>无</v>
          </cell>
          <cell r="H10">
            <v>0</v>
          </cell>
        </row>
        <row r="11">
          <cell r="C11" t="str">
            <v>沈舒怀</v>
          </cell>
          <cell r="F11">
            <v>0</v>
          </cell>
          <cell r="H11">
            <v>0</v>
          </cell>
        </row>
        <row r="12">
          <cell r="C12" t="str">
            <v>覃晓东</v>
          </cell>
          <cell r="F12">
            <v>0</v>
          </cell>
          <cell r="H12">
            <v>0</v>
          </cell>
        </row>
        <row r="13">
          <cell r="C13" t="str">
            <v>戴豪锋</v>
          </cell>
          <cell r="D13" t="str">
            <v>无</v>
          </cell>
          <cell r="E13" t="str">
            <v>无</v>
          </cell>
          <cell r="F13">
            <v>0</v>
          </cell>
          <cell r="H13">
            <v>0</v>
          </cell>
        </row>
        <row r="14">
          <cell r="C14" t="str">
            <v>刘金硕</v>
          </cell>
          <cell r="E14" t="str">
            <v>一种基于村镇垃圾中转站渗滤液氮磷回收系统 第三作者（除去指导老师） 正在受理</v>
          </cell>
          <cell r="F14">
            <v>0</v>
          </cell>
          <cell r="H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D5" t="str">
            <v>刘佳欣</v>
          </cell>
          <cell r="E5">
            <v>1</v>
          </cell>
        </row>
        <row r="6">
          <cell r="D6" t="str">
            <v>王海辰</v>
          </cell>
          <cell r="E6">
            <v>2</v>
          </cell>
        </row>
        <row r="7">
          <cell r="D7" t="str">
            <v>沈舒怀</v>
          </cell>
          <cell r="E7">
            <v>3</v>
          </cell>
        </row>
        <row r="8">
          <cell r="D8" t="str">
            <v>覃晓东</v>
          </cell>
          <cell r="E8">
            <v>4</v>
          </cell>
        </row>
        <row r="9">
          <cell r="D9" t="str">
            <v>戴豪锋</v>
          </cell>
          <cell r="E9">
            <v>5</v>
          </cell>
        </row>
        <row r="10">
          <cell r="D10" t="str">
            <v>王为易</v>
          </cell>
          <cell r="E10">
            <v>6</v>
          </cell>
        </row>
        <row r="11">
          <cell r="D11" t="str">
            <v>陈静静</v>
          </cell>
          <cell r="E11">
            <v>7</v>
          </cell>
        </row>
        <row r="12">
          <cell r="D12" t="str">
            <v>周进捷</v>
          </cell>
          <cell r="E12">
            <v>8</v>
          </cell>
        </row>
        <row r="13">
          <cell r="D13" t="str">
            <v>邵德全</v>
          </cell>
          <cell r="E13">
            <v>9</v>
          </cell>
        </row>
        <row r="14">
          <cell r="D14" t="str">
            <v>徐艺</v>
          </cell>
          <cell r="E14">
            <v>10</v>
          </cell>
        </row>
        <row r="15">
          <cell r="D15" t="str">
            <v>刘金硕</v>
          </cell>
          <cell r="E15">
            <v>11</v>
          </cell>
        </row>
        <row r="16">
          <cell r="D16" t="str">
            <v>姚振新</v>
          </cell>
          <cell r="E16">
            <v>12</v>
          </cell>
        </row>
        <row r="17">
          <cell r="D17" t="str">
            <v>曹瀚澄</v>
          </cell>
          <cell r="E17">
            <v>13</v>
          </cell>
        </row>
        <row r="18">
          <cell r="D18" t="str">
            <v>陈艺凡</v>
          </cell>
          <cell r="E18">
            <v>14</v>
          </cell>
        </row>
        <row r="19">
          <cell r="D19" t="str">
            <v>庄诚</v>
          </cell>
          <cell r="E19">
            <v>15</v>
          </cell>
        </row>
        <row r="20">
          <cell r="D20" t="str">
            <v>包楠</v>
          </cell>
          <cell r="E20">
            <v>16</v>
          </cell>
        </row>
        <row r="21">
          <cell r="D21" t="str">
            <v>李文彬</v>
          </cell>
          <cell r="E21">
            <v>17</v>
          </cell>
        </row>
        <row r="22">
          <cell r="D22" t="str">
            <v>加冷</v>
          </cell>
          <cell r="E22">
            <v>18</v>
          </cell>
        </row>
        <row r="23">
          <cell r="D23" t="str">
            <v>王辉</v>
          </cell>
          <cell r="E23">
            <v>19</v>
          </cell>
        </row>
        <row r="24">
          <cell r="D24" t="str">
            <v>卡依萨尔·木鲁提江</v>
          </cell>
          <cell r="E24">
            <v>20</v>
          </cell>
        </row>
        <row r="25">
          <cell r="D25" t="str">
            <v>劉家麒</v>
          </cell>
          <cell r="E25">
            <v>21</v>
          </cell>
        </row>
        <row r="26">
          <cell r="D26" t="str">
            <v>巴桑贡嘎</v>
          </cell>
          <cell r="E26">
            <v>22</v>
          </cell>
        </row>
        <row r="27">
          <cell r="D27" t="str">
            <v>迪里夏提·库尔班</v>
          </cell>
          <cell r="E27">
            <v>23</v>
          </cell>
        </row>
        <row r="28">
          <cell r="D28" t="str">
            <v>洛桑益西</v>
          </cell>
          <cell r="E28">
            <v>24</v>
          </cell>
        </row>
        <row r="29">
          <cell r="D29" t="str">
            <v>杨怡钧</v>
          </cell>
          <cell r="E29">
            <v>25</v>
          </cell>
        </row>
        <row r="30">
          <cell r="D30" t="str">
            <v>吴柏翰</v>
          </cell>
          <cell r="E30">
            <v>26</v>
          </cell>
        </row>
        <row r="31">
          <cell r="D31" t="str">
            <v>褚博为</v>
          </cell>
          <cell r="E31">
            <v>27</v>
          </cell>
        </row>
        <row r="32">
          <cell r="D32" t="str">
            <v>木斯塔帕·玉苏音</v>
          </cell>
          <cell r="E32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zoomScale="90" zoomScaleNormal="90" zoomScalePageLayoutView="0" workbookViewId="0" topLeftCell="A1">
      <selection activeCell="A1" sqref="A1:T12"/>
    </sheetView>
  </sheetViews>
  <sheetFormatPr defaultColWidth="10.00390625" defaultRowHeight="13.5"/>
  <cols>
    <col min="1" max="1" width="4.25390625" style="4" customWidth="1"/>
    <col min="2" max="2" width="9.25390625" style="4" customWidth="1"/>
    <col min="3" max="3" width="8.75390625" style="4" customWidth="1"/>
    <col min="4" max="4" width="8.625" style="4" customWidth="1"/>
    <col min="5" max="5" width="6.75390625" style="4" customWidth="1"/>
    <col min="6" max="7" width="7.375" style="4" customWidth="1"/>
    <col min="8" max="9" width="5.125" style="4" customWidth="1"/>
    <col min="10" max="12" width="9.75390625" style="3" customWidth="1"/>
    <col min="13" max="17" width="10.00390625" style="3" customWidth="1"/>
    <col min="18" max="16384" width="10.00390625" style="4" customWidth="1"/>
  </cols>
  <sheetData>
    <row r="1" spans="1:20" ht="58.5" customHeight="1">
      <c r="A1" s="10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56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88</v>
      </c>
      <c r="F2" s="6" t="s">
        <v>4</v>
      </c>
      <c r="G2" s="6" t="s">
        <v>89</v>
      </c>
      <c r="H2" s="6" t="s">
        <v>5</v>
      </c>
      <c r="I2" s="6" t="s">
        <v>6</v>
      </c>
      <c r="J2" s="2" t="s">
        <v>77</v>
      </c>
      <c r="K2" s="2" t="s">
        <v>78</v>
      </c>
      <c r="L2" s="2" t="s">
        <v>79</v>
      </c>
      <c r="M2" s="2" t="s">
        <v>80</v>
      </c>
      <c r="N2" s="2" t="s">
        <v>81</v>
      </c>
      <c r="O2" s="2" t="s">
        <v>82</v>
      </c>
      <c r="P2" s="2" t="s">
        <v>83</v>
      </c>
      <c r="Q2" s="2" t="s">
        <v>84</v>
      </c>
      <c r="R2" s="5" t="s">
        <v>85</v>
      </c>
      <c r="S2" s="5" t="s">
        <v>86</v>
      </c>
      <c r="T2" s="5" t="s">
        <v>87</v>
      </c>
    </row>
    <row r="3" spans="1:20" ht="23.25" customHeight="1">
      <c r="A3" s="7">
        <v>1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>
        <f>VLOOKUP(D3,'[3]sheet1'!$D$5:$E$32,2,)</f>
        <v>1</v>
      </c>
      <c r="H3" s="1" t="s">
        <v>12</v>
      </c>
      <c r="I3" s="1" t="s">
        <v>13</v>
      </c>
      <c r="J3" s="8">
        <v>0</v>
      </c>
      <c r="K3" s="8">
        <v>2</v>
      </c>
      <c r="L3" s="8">
        <v>0</v>
      </c>
      <c r="M3" s="8">
        <f>VLOOKUP(D3,'[1]055'!$B$3:$D$12,3,)</f>
        <v>0.3</v>
      </c>
      <c r="N3" s="8">
        <f>VLOOKUP(D3,'[2]055给排水'!$C$5:$F$14,4,)</f>
        <v>0</v>
      </c>
      <c r="O3" s="8">
        <f>VLOOKUP(D3,'[2]055给排水'!$C$5:$H$14,6,)</f>
        <v>0</v>
      </c>
      <c r="P3" s="8">
        <v>9</v>
      </c>
      <c r="Q3" s="8">
        <v>3</v>
      </c>
      <c r="R3" s="7">
        <f aca="true" t="shared" si="0" ref="R3:R12">SUM(J3:Q3)</f>
        <v>14.3</v>
      </c>
      <c r="S3" s="9">
        <f aca="true" t="shared" si="1" ref="S3:S12">0.95*F3+0.05*R3</f>
        <v>86.308765</v>
      </c>
      <c r="T3" s="7">
        <v>1</v>
      </c>
    </row>
    <row r="4" spans="1:20" ht="23.25" customHeight="1">
      <c r="A4" s="7">
        <v>2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>
        <f>VLOOKUP(D4,'[3]sheet1'!$D$5:$E$32,2,)</f>
        <v>2</v>
      </c>
      <c r="H4" s="1" t="s">
        <v>20</v>
      </c>
      <c r="I4" s="1" t="s">
        <v>21</v>
      </c>
      <c r="J4" s="8">
        <v>0</v>
      </c>
      <c r="K4" s="8">
        <v>0</v>
      </c>
      <c r="L4" s="8">
        <v>0</v>
      </c>
      <c r="M4" s="8">
        <f>VLOOKUP(D4,'[1]055'!$B$3:$D$12,3,)</f>
        <v>0</v>
      </c>
      <c r="N4" s="8">
        <f>VLOOKUP(D4,'[2]055给排水'!$C$5:$F$14,4,)</f>
        <v>0</v>
      </c>
      <c r="O4" s="8">
        <f>VLOOKUP(D4,'[2]055给排水'!$C$5:$H$14,6,)</f>
        <v>0</v>
      </c>
      <c r="P4" s="8">
        <v>9</v>
      </c>
      <c r="Q4" s="8">
        <v>3</v>
      </c>
      <c r="R4" s="7">
        <f t="shared" si="0"/>
        <v>12</v>
      </c>
      <c r="S4" s="9">
        <f t="shared" si="1"/>
        <v>84.00088</v>
      </c>
      <c r="T4" s="7">
        <v>2</v>
      </c>
    </row>
    <row r="5" spans="1:20" ht="23.25" customHeight="1">
      <c r="A5" s="7">
        <v>3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>
        <f>VLOOKUP(D5,'[3]sheet1'!$D$5:$E$32,2,)</f>
        <v>3</v>
      </c>
      <c r="H5" s="1" t="s">
        <v>27</v>
      </c>
      <c r="I5" s="1" t="s">
        <v>28</v>
      </c>
      <c r="J5" s="8">
        <v>0</v>
      </c>
      <c r="K5" s="8">
        <v>2</v>
      </c>
      <c r="L5" s="8">
        <v>0</v>
      </c>
      <c r="M5" s="8">
        <f>VLOOKUP(D5,'[1]055'!$B$3:$D$12,3,)</f>
        <v>0</v>
      </c>
      <c r="N5" s="8">
        <f>VLOOKUP(D5,'[2]055给排水'!$C$5:$F$14,4,)</f>
        <v>0</v>
      </c>
      <c r="O5" s="8">
        <f>VLOOKUP(D5,'[2]055给排水'!$C$5:$H$14,6,)</f>
        <v>0</v>
      </c>
      <c r="P5" s="8">
        <v>9</v>
      </c>
      <c r="Q5" s="8">
        <v>6</v>
      </c>
      <c r="R5" s="7">
        <f t="shared" si="0"/>
        <v>17</v>
      </c>
      <c r="S5" s="9">
        <f t="shared" si="1"/>
        <v>83.29784</v>
      </c>
      <c r="T5" s="7">
        <v>3</v>
      </c>
    </row>
    <row r="6" spans="1:20" ht="23.25" customHeight="1">
      <c r="A6" s="7">
        <v>4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>
        <f>VLOOKUP(D6,'[3]sheet1'!$D$5:$E$32,2,)</f>
        <v>4</v>
      </c>
      <c r="H6" s="1" t="s">
        <v>34</v>
      </c>
      <c r="I6" s="1" t="s">
        <v>14</v>
      </c>
      <c r="J6" s="8">
        <v>0</v>
      </c>
      <c r="K6" s="8">
        <v>0</v>
      </c>
      <c r="L6" s="8">
        <v>0</v>
      </c>
      <c r="M6" s="8">
        <f>VLOOKUP(D6,'[1]055'!$B$3:$D$12,3,)</f>
        <v>6</v>
      </c>
      <c r="N6" s="8">
        <f>VLOOKUP(D6,'[2]055给排水'!$C$5:$F$14,4,)</f>
        <v>0</v>
      </c>
      <c r="O6" s="8">
        <f>VLOOKUP(D6,'[2]055给排水'!$C$5:$H$14,6,)</f>
        <v>0</v>
      </c>
      <c r="P6" s="8">
        <v>0</v>
      </c>
      <c r="Q6" s="8">
        <v>0</v>
      </c>
      <c r="R6" s="7">
        <f t="shared" si="0"/>
        <v>6</v>
      </c>
      <c r="S6" s="9">
        <f t="shared" si="1"/>
        <v>79.71867</v>
      </c>
      <c r="T6" s="7">
        <v>4</v>
      </c>
    </row>
    <row r="7" spans="1:20" ht="23.25" customHeight="1">
      <c r="A7" s="7">
        <v>5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>
        <f>VLOOKUP(D7,'[3]sheet1'!$D$5:$E$32,2,)</f>
        <v>7</v>
      </c>
      <c r="H7" s="1" t="s">
        <v>53</v>
      </c>
      <c r="I7" s="1" t="s">
        <v>54</v>
      </c>
      <c r="J7" s="8">
        <v>0</v>
      </c>
      <c r="K7" s="8">
        <v>2</v>
      </c>
      <c r="L7" s="8">
        <v>0</v>
      </c>
      <c r="M7" s="8">
        <f>VLOOKUP(D7,'[1]055'!$B$3:$D$12,3,)</f>
        <v>0.833</v>
      </c>
      <c r="N7" s="8">
        <f>VLOOKUP(D7,'[2]055给排水'!$C$5:$F$14,4,)</f>
        <v>0</v>
      </c>
      <c r="O7" s="8">
        <f>VLOOKUP(D7,'[2]055给排水'!$C$5:$H$14,6,)</f>
        <v>0</v>
      </c>
      <c r="P7" s="8">
        <v>9</v>
      </c>
      <c r="Q7" s="8">
        <v>3</v>
      </c>
      <c r="R7" s="7">
        <f t="shared" si="0"/>
        <v>14.833</v>
      </c>
      <c r="S7" s="9">
        <f t="shared" si="1"/>
        <v>78.302025</v>
      </c>
      <c r="T7" s="7">
        <v>5</v>
      </c>
    </row>
    <row r="8" spans="1:20" ht="23.25" customHeight="1">
      <c r="A8" s="7">
        <v>6</v>
      </c>
      <c r="B8" s="1" t="s">
        <v>35</v>
      </c>
      <c r="C8" s="1" t="s">
        <v>36</v>
      </c>
      <c r="D8" s="1" t="s">
        <v>37</v>
      </c>
      <c r="E8" s="1" t="s">
        <v>38</v>
      </c>
      <c r="F8" s="1" t="s">
        <v>39</v>
      </c>
      <c r="G8" s="1">
        <f>VLOOKUP(D8,'[3]sheet1'!$D$5:$E$32,2,)</f>
        <v>5</v>
      </c>
      <c r="H8" s="1" t="s">
        <v>40</v>
      </c>
      <c r="I8" s="1" t="s">
        <v>14</v>
      </c>
      <c r="J8" s="8">
        <v>0</v>
      </c>
      <c r="K8" s="8">
        <v>0</v>
      </c>
      <c r="L8" s="8">
        <v>0</v>
      </c>
      <c r="M8" s="8">
        <f>VLOOKUP(D8,'[1]055'!$B$3:$D$12,3,)</f>
        <v>0</v>
      </c>
      <c r="N8" s="8">
        <f>VLOOKUP(D8,'[2]055给排水'!$C$5:$F$14,4,)</f>
        <v>0</v>
      </c>
      <c r="O8" s="8">
        <f>VLOOKUP(D8,'[2]055给排水'!$C$5:$H$14,6,)</f>
        <v>0</v>
      </c>
      <c r="P8" s="8">
        <v>0</v>
      </c>
      <c r="Q8" s="8">
        <v>0</v>
      </c>
      <c r="R8" s="7">
        <f t="shared" si="0"/>
        <v>0</v>
      </c>
      <c r="S8" s="9">
        <f t="shared" si="1"/>
        <v>78.30166</v>
      </c>
      <c r="T8" s="7">
        <v>5</v>
      </c>
    </row>
    <row r="9" spans="1:20" ht="23.25" customHeight="1">
      <c r="A9" s="7">
        <v>7</v>
      </c>
      <c r="B9" s="1" t="s">
        <v>41</v>
      </c>
      <c r="C9" s="1" t="s">
        <v>42</v>
      </c>
      <c r="D9" s="1" t="s">
        <v>43</v>
      </c>
      <c r="E9" s="1" t="s">
        <v>44</v>
      </c>
      <c r="F9" s="1" t="s">
        <v>45</v>
      </c>
      <c r="G9" s="1">
        <f>VLOOKUP(D9,'[3]sheet1'!$D$5:$E$32,2,)</f>
        <v>6</v>
      </c>
      <c r="H9" s="1" t="s">
        <v>46</v>
      </c>
      <c r="I9" s="1" t="s">
        <v>47</v>
      </c>
      <c r="J9" s="8">
        <v>0</v>
      </c>
      <c r="K9" s="8">
        <v>2</v>
      </c>
      <c r="L9" s="8">
        <v>0</v>
      </c>
      <c r="M9" s="8">
        <f>VLOOKUP(D9,'[1]055'!$B$3:$D$12,3,)</f>
        <v>0</v>
      </c>
      <c r="N9" s="8">
        <f>VLOOKUP(D9,'[2]055给排水'!$C$5:$F$14,4,)</f>
        <v>0</v>
      </c>
      <c r="O9" s="8">
        <f>VLOOKUP(D9,'[2]055给排水'!$C$5:$H$14,6,)</f>
        <v>0</v>
      </c>
      <c r="P9" s="8">
        <v>0</v>
      </c>
      <c r="Q9" s="8">
        <v>3</v>
      </c>
      <c r="R9" s="7">
        <f t="shared" si="0"/>
        <v>5</v>
      </c>
      <c r="S9" s="9">
        <f t="shared" si="1"/>
        <v>77.957245</v>
      </c>
      <c r="T9" s="7">
        <v>7</v>
      </c>
    </row>
    <row r="10" spans="1:20" ht="23.25" customHeight="1">
      <c r="A10" s="7">
        <v>8</v>
      </c>
      <c r="B10" s="1" t="s">
        <v>55</v>
      </c>
      <c r="C10" s="1" t="s">
        <v>56</v>
      </c>
      <c r="D10" s="1" t="s">
        <v>57</v>
      </c>
      <c r="E10" s="1" t="s">
        <v>58</v>
      </c>
      <c r="F10" s="1" t="s">
        <v>59</v>
      </c>
      <c r="G10" s="1">
        <f>VLOOKUP(D10,'[3]sheet1'!$D$5:$E$32,2,)</f>
        <v>8</v>
      </c>
      <c r="H10" s="1" t="s">
        <v>60</v>
      </c>
      <c r="I10" s="1" t="s">
        <v>61</v>
      </c>
      <c r="J10" s="8">
        <v>0</v>
      </c>
      <c r="K10" s="8">
        <v>2</v>
      </c>
      <c r="L10" s="8">
        <v>0</v>
      </c>
      <c r="M10" s="8">
        <f>VLOOKUP(D10,'[1]055'!$B$3:$D$12,3,)</f>
        <v>0.3</v>
      </c>
      <c r="N10" s="8">
        <f>VLOOKUP(D10,'[2]055给排水'!$C$5:$F$14,4,)</f>
        <v>0</v>
      </c>
      <c r="O10" s="8">
        <f>VLOOKUP(D10,'[2]055给排水'!$C$5:$H$14,6,)</f>
        <v>0</v>
      </c>
      <c r="P10" s="8">
        <v>9</v>
      </c>
      <c r="Q10" s="8">
        <v>6</v>
      </c>
      <c r="R10" s="7">
        <f t="shared" si="0"/>
        <v>17.3</v>
      </c>
      <c r="S10" s="9">
        <f t="shared" si="1"/>
        <v>77.43879999999999</v>
      </c>
      <c r="T10" s="7">
        <v>8</v>
      </c>
    </row>
    <row r="11" spans="1:20" ht="23.25" customHeight="1">
      <c r="A11" s="7">
        <v>9</v>
      </c>
      <c r="B11" s="1" t="s">
        <v>62</v>
      </c>
      <c r="C11" s="1" t="s">
        <v>63</v>
      </c>
      <c r="D11" s="1" t="s">
        <v>64</v>
      </c>
      <c r="E11" s="1" t="s">
        <v>65</v>
      </c>
      <c r="F11" s="1" t="s">
        <v>66</v>
      </c>
      <c r="G11" s="1">
        <f>VLOOKUP(D11,'[3]sheet1'!$D$5:$E$32,2,)</f>
        <v>10</v>
      </c>
      <c r="H11" s="1" t="s">
        <v>67</v>
      </c>
      <c r="I11" s="1" t="s">
        <v>68</v>
      </c>
      <c r="J11" s="8">
        <v>0</v>
      </c>
      <c r="K11" s="8">
        <v>2</v>
      </c>
      <c r="L11" s="8">
        <v>0</v>
      </c>
      <c r="M11" s="8">
        <f>VLOOKUP(D11,'[1]055'!$B$3:$D$12,3,)</f>
        <v>11</v>
      </c>
      <c r="N11" s="8">
        <f>VLOOKUP(D11,'[2]055给排水'!$C$5:$F$14,4,)</f>
        <v>0</v>
      </c>
      <c r="O11" s="8">
        <f>VLOOKUP(D11,'[2]055给排水'!$C$5:$H$14,6,)</f>
        <v>0</v>
      </c>
      <c r="P11" s="8">
        <v>2.25</v>
      </c>
      <c r="Q11" s="8">
        <v>6</v>
      </c>
      <c r="R11" s="7">
        <f t="shared" si="0"/>
        <v>21.25</v>
      </c>
      <c r="S11" s="9">
        <f t="shared" si="1"/>
        <v>75.571095</v>
      </c>
      <c r="T11" s="7">
        <v>9</v>
      </c>
    </row>
    <row r="12" spans="1:20" ht="23.25" customHeight="1">
      <c r="A12" s="7">
        <v>10</v>
      </c>
      <c r="B12" s="1" t="s">
        <v>69</v>
      </c>
      <c r="C12" s="1" t="s">
        <v>70</v>
      </c>
      <c r="D12" s="1" t="s">
        <v>71</v>
      </c>
      <c r="E12" s="1" t="s">
        <v>72</v>
      </c>
      <c r="F12" s="1" t="s">
        <v>73</v>
      </c>
      <c r="G12" s="1">
        <f>VLOOKUP(D12,'[3]sheet1'!$D$5:$E$32,2,)</f>
        <v>11</v>
      </c>
      <c r="H12" s="1" t="s">
        <v>74</v>
      </c>
      <c r="I12" s="1" t="s">
        <v>75</v>
      </c>
      <c r="J12" s="8">
        <v>0</v>
      </c>
      <c r="K12" s="8">
        <v>4</v>
      </c>
      <c r="L12" s="8">
        <v>0</v>
      </c>
      <c r="M12" s="8">
        <f>VLOOKUP(D12,'[1]055'!$B$3:$D$12,3,)</f>
        <v>2.5</v>
      </c>
      <c r="N12" s="8">
        <f>VLOOKUP(D12,'[2]055给排水'!$C$5:$F$14,4,)</f>
        <v>0</v>
      </c>
      <c r="O12" s="8">
        <f>VLOOKUP(D12,'[2]055给排水'!$C$5:$H$14,6,)</f>
        <v>0</v>
      </c>
      <c r="P12" s="8">
        <v>0</v>
      </c>
      <c r="Q12" s="8">
        <v>6</v>
      </c>
      <c r="R12" s="7">
        <f t="shared" si="0"/>
        <v>12.5</v>
      </c>
      <c r="S12" s="9">
        <f t="shared" si="1"/>
        <v>73.38949</v>
      </c>
      <c r="T12" s="7">
        <v>10</v>
      </c>
    </row>
  </sheetData>
  <sheetProtection/>
  <mergeCells count="1">
    <mergeCell ref="A1:T1"/>
  </mergeCells>
  <printOptions/>
  <pageMargins left="0.75" right="0.75" top="0.26899999380111694" bottom="0.2689999938011169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U14" sqref="U14"/>
    </sheetView>
  </sheetViews>
  <sheetFormatPr defaultColWidth="9.00390625" defaultRowHeight="13.5"/>
  <cols>
    <col min="2" max="2" width="11.625" style="0" customWidth="1"/>
    <col min="18" max="18" width="9.00390625" style="13" customWidth="1"/>
  </cols>
  <sheetData>
    <row r="1" spans="1:19" ht="51.75" customHeight="1">
      <c r="A1" s="14" t="s">
        <v>90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57" customHeight="1">
      <c r="A2" s="15" t="s">
        <v>0</v>
      </c>
      <c r="B2" s="15" t="s">
        <v>1</v>
      </c>
      <c r="C2" s="15" t="s">
        <v>2</v>
      </c>
      <c r="D2" s="15" t="s">
        <v>91</v>
      </c>
      <c r="E2" s="15" t="s">
        <v>4</v>
      </c>
      <c r="F2" s="15" t="s">
        <v>92</v>
      </c>
      <c r="G2" s="15" t="s">
        <v>5</v>
      </c>
      <c r="H2" s="15" t="s">
        <v>6</v>
      </c>
      <c r="I2" s="15" t="s">
        <v>93</v>
      </c>
      <c r="J2" s="15" t="s">
        <v>94</v>
      </c>
      <c r="K2" s="15" t="s">
        <v>95</v>
      </c>
      <c r="L2" s="15" t="s">
        <v>96</v>
      </c>
      <c r="M2" s="15" t="s">
        <v>97</v>
      </c>
      <c r="N2" s="15" t="s">
        <v>98</v>
      </c>
      <c r="O2" s="15" t="s">
        <v>99</v>
      </c>
      <c r="P2" s="15" t="s">
        <v>100</v>
      </c>
      <c r="Q2" s="15" t="s">
        <v>101</v>
      </c>
      <c r="R2" s="16" t="s">
        <v>102</v>
      </c>
      <c r="S2" s="15" t="s">
        <v>103</v>
      </c>
    </row>
    <row r="3" spans="1:19" ht="13.5">
      <c r="A3" s="11">
        <v>1</v>
      </c>
      <c r="B3" s="11" t="s">
        <v>7</v>
      </c>
      <c r="C3" s="11" t="s">
        <v>8</v>
      </c>
      <c r="D3" s="11" t="s">
        <v>10</v>
      </c>
      <c r="E3" s="11" t="s">
        <v>11</v>
      </c>
      <c r="F3" s="11">
        <v>1</v>
      </c>
      <c r="G3" s="11" t="s">
        <v>12</v>
      </c>
      <c r="H3" s="11" t="s">
        <v>13</v>
      </c>
      <c r="I3" s="11">
        <v>0</v>
      </c>
      <c r="J3" s="11">
        <v>2</v>
      </c>
      <c r="K3" s="11">
        <v>0</v>
      </c>
      <c r="L3" s="11">
        <v>0.3</v>
      </c>
      <c r="M3" s="11">
        <v>0</v>
      </c>
      <c r="N3" s="11">
        <v>0</v>
      </c>
      <c r="O3" s="11">
        <v>9</v>
      </c>
      <c r="P3" s="11">
        <v>3</v>
      </c>
      <c r="Q3" s="11">
        <v>14.3</v>
      </c>
      <c r="R3" s="12">
        <v>86.308765</v>
      </c>
      <c r="S3" s="11">
        <v>1</v>
      </c>
    </row>
    <row r="4" spans="1:19" ht="13.5">
      <c r="A4" s="11">
        <v>2</v>
      </c>
      <c r="B4" s="11" t="s">
        <v>15</v>
      </c>
      <c r="C4" s="11" t="s">
        <v>16</v>
      </c>
      <c r="D4" s="11" t="s">
        <v>18</v>
      </c>
      <c r="E4" s="11" t="s">
        <v>19</v>
      </c>
      <c r="F4" s="11">
        <v>2</v>
      </c>
      <c r="G4" s="11" t="s">
        <v>20</v>
      </c>
      <c r="H4" s="11" t="s">
        <v>21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9</v>
      </c>
      <c r="P4" s="11">
        <v>3</v>
      </c>
      <c r="Q4" s="11">
        <v>12</v>
      </c>
      <c r="R4" s="12">
        <v>84.00088</v>
      </c>
      <c r="S4" s="11">
        <v>2</v>
      </c>
    </row>
    <row r="5" spans="1:19" ht="13.5">
      <c r="A5" s="11">
        <v>3</v>
      </c>
      <c r="B5" s="11" t="s">
        <v>22</v>
      </c>
      <c r="C5" s="11" t="s">
        <v>23</v>
      </c>
      <c r="D5" s="11" t="s">
        <v>25</v>
      </c>
      <c r="E5" s="11" t="s">
        <v>26</v>
      </c>
      <c r="F5" s="11">
        <v>3</v>
      </c>
      <c r="G5" s="11" t="s">
        <v>27</v>
      </c>
      <c r="H5" s="11" t="s">
        <v>28</v>
      </c>
      <c r="I5" s="11">
        <v>0</v>
      </c>
      <c r="J5" s="11">
        <v>2</v>
      </c>
      <c r="K5" s="11">
        <v>0</v>
      </c>
      <c r="L5" s="11">
        <v>0</v>
      </c>
      <c r="M5" s="11">
        <v>0</v>
      </c>
      <c r="N5" s="11">
        <v>0</v>
      </c>
      <c r="O5" s="11">
        <v>9</v>
      </c>
      <c r="P5" s="11">
        <v>6</v>
      </c>
      <c r="Q5" s="11">
        <v>17</v>
      </c>
      <c r="R5" s="12">
        <v>83.29784</v>
      </c>
      <c r="S5" s="11">
        <v>3</v>
      </c>
    </row>
    <row r="6" spans="1:19" ht="13.5">
      <c r="A6" s="11">
        <v>4</v>
      </c>
      <c r="B6" s="11" t="s">
        <v>29</v>
      </c>
      <c r="C6" s="11" t="s">
        <v>30</v>
      </c>
      <c r="D6" s="11" t="s">
        <v>32</v>
      </c>
      <c r="E6" s="11" t="s">
        <v>33</v>
      </c>
      <c r="F6" s="11">
        <v>4</v>
      </c>
      <c r="G6" s="11" t="s">
        <v>34</v>
      </c>
      <c r="H6" s="11" t="s">
        <v>14</v>
      </c>
      <c r="I6" s="11">
        <v>0</v>
      </c>
      <c r="J6" s="11">
        <v>0</v>
      </c>
      <c r="K6" s="11">
        <v>0</v>
      </c>
      <c r="L6" s="11">
        <v>6</v>
      </c>
      <c r="M6" s="11">
        <v>0</v>
      </c>
      <c r="N6" s="11">
        <v>0</v>
      </c>
      <c r="O6" s="11">
        <v>0</v>
      </c>
      <c r="P6" s="11">
        <v>0</v>
      </c>
      <c r="Q6" s="11">
        <v>6</v>
      </c>
      <c r="R6" s="12">
        <v>79.71867</v>
      </c>
      <c r="S6" s="11">
        <v>4</v>
      </c>
    </row>
    <row r="7" spans="1:19" ht="13.5">
      <c r="A7" s="11">
        <v>5</v>
      </c>
      <c r="B7" s="11" t="s">
        <v>48</v>
      </c>
      <c r="C7" s="11" t="s">
        <v>49</v>
      </c>
      <c r="D7" s="11" t="s">
        <v>51</v>
      </c>
      <c r="E7" s="11" t="s">
        <v>52</v>
      </c>
      <c r="F7" s="11">
        <v>7</v>
      </c>
      <c r="G7" s="11" t="s">
        <v>53</v>
      </c>
      <c r="H7" s="11" t="s">
        <v>54</v>
      </c>
      <c r="I7" s="11">
        <v>0</v>
      </c>
      <c r="J7" s="11">
        <v>2</v>
      </c>
      <c r="K7" s="11">
        <v>0</v>
      </c>
      <c r="L7" s="11">
        <v>0.833</v>
      </c>
      <c r="M7" s="11">
        <v>0</v>
      </c>
      <c r="N7" s="11">
        <v>0</v>
      </c>
      <c r="O7" s="11">
        <v>9</v>
      </c>
      <c r="P7" s="11">
        <v>3</v>
      </c>
      <c r="Q7" s="11">
        <v>14.833</v>
      </c>
      <c r="R7" s="12">
        <v>78.302025</v>
      </c>
      <c r="S7" s="11">
        <v>5</v>
      </c>
    </row>
    <row r="8" spans="1:19" ht="13.5">
      <c r="A8" s="11">
        <v>6</v>
      </c>
      <c r="B8" s="11" t="s">
        <v>35</v>
      </c>
      <c r="C8" s="11" t="s">
        <v>36</v>
      </c>
      <c r="D8" s="11" t="s">
        <v>38</v>
      </c>
      <c r="E8" s="11" t="s">
        <v>39</v>
      </c>
      <c r="F8" s="11">
        <v>5</v>
      </c>
      <c r="G8" s="11" t="s">
        <v>40</v>
      </c>
      <c r="H8" s="11" t="s">
        <v>14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2">
        <v>78.30166</v>
      </c>
      <c r="S8" s="11">
        <v>5</v>
      </c>
    </row>
    <row r="9" spans="1:19" ht="13.5">
      <c r="A9" s="11">
        <v>7</v>
      </c>
      <c r="B9" s="11" t="s">
        <v>41</v>
      </c>
      <c r="C9" s="11" t="s">
        <v>42</v>
      </c>
      <c r="D9" s="11" t="s">
        <v>44</v>
      </c>
      <c r="E9" s="11" t="s">
        <v>45</v>
      </c>
      <c r="F9" s="11">
        <v>6</v>
      </c>
      <c r="G9" s="11" t="s">
        <v>46</v>
      </c>
      <c r="H9" s="11" t="s">
        <v>47</v>
      </c>
      <c r="I9" s="11">
        <v>0</v>
      </c>
      <c r="J9" s="11">
        <v>2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3</v>
      </c>
      <c r="Q9" s="11">
        <v>5</v>
      </c>
      <c r="R9" s="12">
        <v>77.957245</v>
      </c>
      <c r="S9" s="11">
        <v>7</v>
      </c>
    </row>
    <row r="10" spans="1:19" ht="13.5">
      <c r="A10" s="11">
        <v>8</v>
      </c>
      <c r="B10" s="11" t="s">
        <v>55</v>
      </c>
      <c r="C10" s="11" t="s">
        <v>56</v>
      </c>
      <c r="D10" s="11" t="s">
        <v>58</v>
      </c>
      <c r="E10" s="11" t="s">
        <v>59</v>
      </c>
      <c r="F10" s="11">
        <v>8</v>
      </c>
      <c r="G10" s="11" t="s">
        <v>60</v>
      </c>
      <c r="H10" s="11" t="s">
        <v>61</v>
      </c>
      <c r="I10" s="11">
        <v>0</v>
      </c>
      <c r="J10" s="11">
        <v>2</v>
      </c>
      <c r="K10" s="11">
        <v>0</v>
      </c>
      <c r="L10" s="11">
        <v>0.3</v>
      </c>
      <c r="M10" s="11">
        <v>0</v>
      </c>
      <c r="N10" s="11">
        <v>0</v>
      </c>
      <c r="O10" s="11">
        <v>9</v>
      </c>
      <c r="P10" s="11">
        <v>6</v>
      </c>
      <c r="Q10" s="11">
        <v>17.3</v>
      </c>
      <c r="R10" s="12">
        <v>77.43879999999999</v>
      </c>
      <c r="S10" s="11">
        <v>8</v>
      </c>
    </row>
    <row r="11" spans="1:19" ht="13.5">
      <c r="A11" s="11">
        <v>9</v>
      </c>
      <c r="B11" s="11" t="s">
        <v>62</v>
      </c>
      <c r="C11" s="11" t="s">
        <v>63</v>
      </c>
      <c r="D11" s="11" t="s">
        <v>65</v>
      </c>
      <c r="E11" s="11" t="s">
        <v>66</v>
      </c>
      <c r="F11" s="11">
        <v>10</v>
      </c>
      <c r="G11" s="11" t="s">
        <v>67</v>
      </c>
      <c r="H11" s="11" t="s">
        <v>68</v>
      </c>
      <c r="I11" s="11">
        <v>0</v>
      </c>
      <c r="J11" s="11">
        <v>2</v>
      </c>
      <c r="K11" s="11">
        <v>0</v>
      </c>
      <c r="L11" s="11">
        <v>11</v>
      </c>
      <c r="M11" s="11">
        <v>0</v>
      </c>
      <c r="N11" s="11">
        <v>0</v>
      </c>
      <c r="O11" s="11">
        <v>2.25</v>
      </c>
      <c r="P11" s="11">
        <v>6</v>
      </c>
      <c r="Q11" s="11">
        <v>21.25</v>
      </c>
      <c r="R11" s="12">
        <v>75.571095</v>
      </c>
      <c r="S11" s="11">
        <v>9</v>
      </c>
    </row>
    <row r="12" spans="1:19" ht="13.5">
      <c r="A12" s="11">
        <v>10</v>
      </c>
      <c r="B12" s="11" t="s">
        <v>69</v>
      </c>
      <c r="C12" s="11" t="s">
        <v>70</v>
      </c>
      <c r="D12" s="11" t="s">
        <v>72</v>
      </c>
      <c r="E12" s="11" t="s">
        <v>73</v>
      </c>
      <c r="F12" s="11">
        <v>11</v>
      </c>
      <c r="G12" s="11" t="s">
        <v>74</v>
      </c>
      <c r="H12" s="11" t="s">
        <v>75</v>
      </c>
      <c r="I12" s="11">
        <v>0</v>
      </c>
      <c r="J12" s="11">
        <v>4</v>
      </c>
      <c r="K12" s="11">
        <v>0</v>
      </c>
      <c r="L12" s="11">
        <v>2.5</v>
      </c>
      <c r="M12" s="11">
        <v>0</v>
      </c>
      <c r="N12" s="11">
        <v>0</v>
      </c>
      <c r="O12" s="11">
        <v>0</v>
      </c>
      <c r="P12" s="11">
        <v>6</v>
      </c>
      <c r="Q12" s="11">
        <v>12.5</v>
      </c>
      <c r="R12" s="12">
        <v>73.38949</v>
      </c>
      <c r="S12" s="11">
        <v>10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JonMMx 2000</cp:lastModifiedBy>
  <dcterms:created xsi:type="dcterms:W3CDTF">2021-09-11T02:11:33Z</dcterms:created>
  <dcterms:modified xsi:type="dcterms:W3CDTF">2021-09-13T03:41:11Z</dcterms:modified>
  <cp:category/>
  <cp:version/>
  <cp:contentType/>
  <cp:contentStatus/>
</cp:coreProperties>
</file>