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275" windowWidth="27375" windowHeight="9150" activeTab="1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<sst xmlns="http://schemas.openxmlformats.org/spreadsheetml/2006/main" count="106" uniqueCount="70">
  <si>
    <t>序
号</t>
  </si>
  <si>
    <t>一卡通号</t>
  </si>
  <si>
    <t>学号</t>
  </si>
  <si>
    <t>姓名</t>
  </si>
  <si>
    <t>首修总
平均分</t>
  </si>
  <si>
    <t>CET4</t>
  </si>
  <si>
    <t>CET6</t>
  </si>
  <si>
    <t>213181244</t>
  </si>
  <si>
    <t>05318122</t>
  </si>
  <si>
    <t>黄金珂</t>
  </si>
  <si>
    <t>4.1498</t>
  </si>
  <si>
    <t>91.0184</t>
  </si>
  <si>
    <t>547</t>
  </si>
  <si>
    <t>418</t>
  </si>
  <si>
    <t>213183656</t>
  </si>
  <si>
    <t>05318132</t>
  </si>
  <si>
    <t>桂辰</t>
  </si>
  <si>
    <t>3.5934</t>
  </si>
  <si>
    <t>85.4516</t>
  </si>
  <si>
    <t>500</t>
  </si>
  <si>
    <t>452</t>
  </si>
  <si>
    <t>213182573</t>
  </si>
  <si>
    <t>05318101</t>
  </si>
  <si>
    <t>秦培瑶</t>
  </si>
  <si>
    <t>3.5197</t>
  </si>
  <si>
    <t>84.9651</t>
  </si>
  <si>
    <t>555</t>
  </si>
  <si>
    <t>511</t>
  </si>
  <si>
    <t>213183235</t>
  </si>
  <si>
    <t>05318135</t>
  </si>
  <si>
    <t>裴昱翔</t>
  </si>
  <si>
    <t>3.3904</t>
  </si>
  <si>
    <t>83.4439</t>
  </si>
  <si>
    <t>570</t>
  </si>
  <si>
    <t>509</t>
  </si>
  <si>
    <t>213181647</t>
  </si>
  <si>
    <t>05318133</t>
  </si>
  <si>
    <t>徐何霖</t>
  </si>
  <si>
    <t>3.3088</t>
  </si>
  <si>
    <t>82.5398</t>
  </si>
  <si>
    <t>579</t>
  </si>
  <si>
    <t>487</t>
  </si>
  <si>
    <t>2022年工程力学专业推免综合排名一览表</t>
  </si>
  <si>
    <t>参军入伍服兵役经历得分（8）</t>
  </si>
  <si>
    <t>志愿服务得分（6）</t>
  </si>
  <si>
    <t>国际组织实习得分（6）</t>
  </si>
  <si>
    <t>竞赛获奖得分（30）</t>
  </si>
  <si>
    <t>科研成果最终得分（8）</t>
  </si>
  <si>
    <t>SRTP项目最终得分（12）</t>
  </si>
  <si>
    <t>荣誉奖励得分（15）</t>
  </si>
  <si>
    <t>学生校内外社会工作得分（15）</t>
  </si>
  <si>
    <t>附加分总分</t>
  </si>
  <si>
    <t>综合总分</t>
  </si>
  <si>
    <t>综合名次</t>
  </si>
  <si>
    <t>首修总
平均绩
点</t>
  </si>
  <si>
    <t>首修总
平均绩
点排名</t>
  </si>
  <si>
    <t>2022年工程力学专业推免综合排名一览表</t>
  </si>
  <si>
    <t>首修总
平均绩
点</t>
  </si>
  <si>
    <t>首修总
平均绩
点排名</t>
  </si>
  <si>
    <t>参军入伍服兵役经历得分（8）</t>
  </si>
  <si>
    <t>志愿服务得分（6）</t>
  </si>
  <si>
    <t>国际组织实习得分（6）</t>
  </si>
  <si>
    <t>竞赛获奖得分（30）</t>
  </si>
  <si>
    <t>科研成果最终得分（8）</t>
  </si>
  <si>
    <t>SRTP项目最终得分（12）</t>
  </si>
  <si>
    <t>荣誉奖励得分（15）</t>
  </si>
  <si>
    <t>学生校内外社会工作得分（15）</t>
  </si>
  <si>
    <t>附加分总分</t>
  </si>
  <si>
    <t>综合总分</t>
  </si>
  <si>
    <t>综合名次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</si>
</sst>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42">
    <font>
      <sz val="11"/>
      <name val="宋体"/>
      <family val="0"/>
    </font>
    <font>
      <sz val="10"/>
      <name val="Arial"/>
      <family val="2"/>
    </font>
    <font>
      <sz val="9"/>
      <color indexed="8"/>
      <name val="SimSun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color indexed="8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8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WeChat%20Files\wxid_sc3ur455gr6w11\FileStorage\File\2021-09\&#21152;&#20998;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WeChat%20Files\wxid_sc3ur455gr6w11\FileStorage\File\2021-09\2022&#23626;&#22303;&#26408;&#23398;&#38498;&#30003;&#35831;&#25512;&#20813;&#23398;&#29983;&#24773;&#20917;&#27719;&#24635;&#34920;-1&#26680;2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1"/>
      <sheetName val="052"/>
      <sheetName val="支教保研"/>
      <sheetName val="055"/>
      <sheetName val="053"/>
    </sheetNames>
    <sheetDataSet>
      <sheetData sheetId="4">
        <row r="3">
          <cell r="B3" t="str">
            <v>秦培瑶</v>
          </cell>
          <cell r="C3" t="str">
            <v>1.东南大学结构竞赛一等奖，                          2.江苏省大学生力学竞赛（理论）个人二等奖，          3.全国周培源大学生力学竞赛优秀奖</v>
          </cell>
          <cell r="D3">
            <v>4.833</v>
          </cell>
        </row>
        <row r="4">
          <cell r="B4" t="str">
            <v>黄金珂</v>
          </cell>
          <cell r="C4" t="str">
            <v>1.第十七届国际工程力学竞赛二等奖
2.第十二届江苏省大学生力学竞赛(理论)个人一等奖</v>
          </cell>
          <cell r="D4">
            <v>14</v>
          </cell>
        </row>
        <row r="5">
          <cell r="B5" t="str">
            <v>桂辰</v>
          </cell>
          <cell r="C5" t="str">
            <v>1.国际大学生工程力学竞赛二等奖，                   2.全国周培源大学生力学竞赛国家级三等奖，            3.江苏大学生力学竞赛（理论）个人一等奖，           4. 江苏省大学生力学竞赛（实验）个人一等奖</v>
          </cell>
          <cell r="D5">
            <v>14</v>
          </cell>
        </row>
        <row r="6">
          <cell r="B6" t="str">
            <v>徐何霖</v>
          </cell>
          <cell r="D6">
            <v>0</v>
          </cell>
        </row>
        <row r="7">
          <cell r="B7" t="str">
            <v>裴昱翔</v>
          </cell>
          <cell r="C7" t="str">
            <v>1·2019年获结构竞赛校级一等奖；                     2·2021年获得周培源力学竞赛国家级优秀奖；           3.2021年获得江苏省大学生力学竞赛（理论）个人二等奖</v>
          </cell>
          <cell r="D7">
            <v>4.833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1土木"/>
      <sheetName val="052工管"/>
      <sheetName val="053工力"/>
      <sheetName val="055给排水"/>
      <sheetName val="支教保研"/>
      <sheetName val="Sheet3"/>
    </sheetNames>
    <sheetDataSet>
      <sheetData sheetId="2">
        <row r="5">
          <cell r="C5" t="str">
            <v>秦培瑶</v>
          </cell>
          <cell r="D5" t="str">
            <v>共青团员</v>
          </cell>
          <cell r="E5">
            <v>3.5197</v>
          </cell>
          <cell r="F5" t="str">
            <v>84.9651</v>
          </cell>
          <cell r="G5" t="str">
            <v>3/23</v>
          </cell>
          <cell r="H5">
            <v>555</v>
          </cell>
        </row>
        <row r="6">
          <cell r="C6" t="str">
            <v>黄金珂</v>
          </cell>
          <cell r="D6" t="str">
            <v>共青团员</v>
          </cell>
          <cell r="E6">
            <v>4.1498</v>
          </cell>
          <cell r="F6" t="str">
            <v>91.0184</v>
          </cell>
          <cell r="G6" t="str">
            <v>1/23</v>
          </cell>
          <cell r="H6">
            <v>547</v>
          </cell>
        </row>
        <row r="7">
          <cell r="C7" t="str">
            <v>桂辰</v>
          </cell>
          <cell r="D7" t="str">
            <v>共青团员</v>
          </cell>
          <cell r="E7">
            <v>3.5934</v>
          </cell>
          <cell r="F7" t="str">
            <v>85.4516</v>
          </cell>
          <cell r="G7" t="str">
            <v>2/23</v>
          </cell>
          <cell r="H7">
            <v>500</v>
          </cell>
        </row>
        <row r="8">
          <cell r="C8" t="str">
            <v>徐何霖</v>
          </cell>
          <cell r="D8" t="str">
            <v>中共预备党员</v>
          </cell>
          <cell r="E8">
            <v>3.3088</v>
          </cell>
          <cell r="F8" t="str">
            <v>86</v>
          </cell>
          <cell r="G8" t="str">
            <v>5/22</v>
          </cell>
          <cell r="H8">
            <v>579</v>
          </cell>
        </row>
        <row r="9">
          <cell r="C9" t="str">
            <v>裴昱翔</v>
          </cell>
          <cell r="D9" t="str">
            <v>共青团员</v>
          </cell>
          <cell r="E9">
            <v>3.3904</v>
          </cell>
          <cell r="F9" t="str">
            <v>83.4439</v>
          </cell>
          <cell r="G9" t="str">
            <v>4/23</v>
          </cell>
          <cell r="H9">
            <v>570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zoomScale="120" zoomScaleNormal="120" zoomScalePageLayoutView="0" workbookViewId="0" topLeftCell="A1">
      <selection activeCell="A1" sqref="A1:T7"/>
    </sheetView>
  </sheetViews>
  <sheetFormatPr defaultColWidth="10.00390625" defaultRowHeight="13.5"/>
  <cols>
    <col min="1" max="1" width="4.25390625" style="0" customWidth="1"/>
    <col min="2" max="2" width="9.25390625" style="0" customWidth="1"/>
    <col min="3" max="3" width="8.75390625" style="0" customWidth="1"/>
    <col min="4" max="4" width="8.625" style="0" customWidth="1"/>
    <col min="5" max="5" width="6.75390625" style="0" customWidth="1"/>
    <col min="6" max="7" width="7.375" style="0" customWidth="1"/>
    <col min="8" max="9" width="5.125" style="0" customWidth="1"/>
  </cols>
  <sheetData>
    <row r="1" spans="1:20" ht="66.75" customHeight="1">
      <c r="A1" s="12" t="s">
        <v>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56.25" customHeight="1">
      <c r="A2" s="6" t="s">
        <v>0</v>
      </c>
      <c r="B2" s="6" t="s">
        <v>1</v>
      </c>
      <c r="C2" s="6" t="s">
        <v>2</v>
      </c>
      <c r="D2" s="7" t="s">
        <v>3</v>
      </c>
      <c r="E2" s="8" t="s">
        <v>54</v>
      </c>
      <c r="F2" s="8" t="s">
        <v>4</v>
      </c>
      <c r="G2" s="8" t="s">
        <v>55</v>
      </c>
      <c r="H2" s="8" t="s">
        <v>5</v>
      </c>
      <c r="I2" s="8" t="s">
        <v>6</v>
      </c>
      <c r="J2" s="4" t="s">
        <v>43</v>
      </c>
      <c r="K2" s="4" t="s">
        <v>44</v>
      </c>
      <c r="L2" s="4" t="s">
        <v>45</v>
      </c>
      <c r="M2" s="4" t="s">
        <v>46</v>
      </c>
      <c r="N2" s="4" t="s">
        <v>47</v>
      </c>
      <c r="O2" s="4" t="s">
        <v>48</v>
      </c>
      <c r="P2" s="4" t="s">
        <v>49</v>
      </c>
      <c r="Q2" s="4" t="s">
        <v>50</v>
      </c>
      <c r="R2" s="4" t="s">
        <v>51</v>
      </c>
      <c r="S2" s="5" t="s">
        <v>52</v>
      </c>
      <c r="T2" s="5" t="s">
        <v>53</v>
      </c>
    </row>
    <row r="3" spans="1:20" ht="23.25" customHeight="1">
      <c r="A3" s="1">
        <v>1</v>
      </c>
      <c r="B3" s="1" t="s">
        <v>7</v>
      </c>
      <c r="C3" s="1" t="s">
        <v>8</v>
      </c>
      <c r="D3" s="2" t="s">
        <v>9</v>
      </c>
      <c r="E3" s="3" t="s">
        <v>10</v>
      </c>
      <c r="F3" s="3" t="s">
        <v>11</v>
      </c>
      <c r="G3" s="3">
        <v>1</v>
      </c>
      <c r="H3" s="3" t="s">
        <v>12</v>
      </c>
      <c r="I3" s="3" t="s">
        <v>13</v>
      </c>
      <c r="J3" s="9">
        <v>0</v>
      </c>
      <c r="K3" s="9">
        <v>2</v>
      </c>
      <c r="L3" s="9">
        <v>0</v>
      </c>
      <c r="M3" s="9">
        <f>VLOOKUP(D3,'[1]053'!$B$3:$D$7,3,)</f>
        <v>14</v>
      </c>
      <c r="N3" s="9">
        <f>VLOOKUP(D3,'[2]053工力'!$C$5:$F$9,4,)</f>
        <v>4.8</v>
      </c>
      <c r="O3" s="9">
        <f>VLOOKUP(D3,'[2]053工力'!$C$5:$H$9,6,)</f>
        <v>1.5</v>
      </c>
      <c r="P3" s="9">
        <v>9</v>
      </c>
      <c r="Q3" s="9">
        <v>6</v>
      </c>
      <c r="R3" s="9">
        <f>SUM(J3:Q3)</f>
        <v>37.3</v>
      </c>
      <c r="S3" s="10">
        <f>0.95*F3+0.05*R3</f>
        <v>88.33247999999999</v>
      </c>
      <c r="T3" s="11">
        <v>1</v>
      </c>
    </row>
    <row r="4" spans="1:20" ht="23.25" customHeight="1">
      <c r="A4" s="1">
        <v>2</v>
      </c>
      <c r="B4" s="1" t="s">
        <v>14</v>
      </c>
      <c r="C4" s="1" t="s">
        <v>15</v>
      </c>
      <c r="D4" s="2" t="s">
        <v>16</v>
      </c>
      <c r="E4" s="3" t="s">
        <v>17</v>
      </c>
      <c r="F4" s="3" t="s">
        <v>18</v>
      </c>
      <c r="G4" s="3">
        <v>2</v>
      </c>
      <c r="H4" s="3" t="s">
        <v>19</v>
      </c>
      <c r="I4" s="3" t="s">
        <v>20</v>
      </c>
      <c r="J4" s="9">
        <v>0</v>
      </c>
      <c r="K4" s="9">
        <v>0</v>
      </c>
      <c r="L4" s="9">
        <v>0</v>
      </c>
      <c r="M4" s="9">
        <f>VLOOKUP(D4,'[1]053'!$B$3:$D$7,3,)</f>
        <v>14</v>
      </c>
      <c r="N4" s="9">
        <f>VLOOKUP(D4,'[2]053工力'!$C$5:$F$9,4,)</f>
        <v>0</v>
      </c>
      <c r="O4" s="9">
        <f>VLOOKUP(D4,'[2]053工力'!$C$5:$H$9,6,)</f>
        <v>0.6</v>
      </c>
      <c r="P4" s="9">
        <v>9</v>
      </c>
      <c r="Q4" s="9">
        <v>6</v>
      </c>
      <c r="R4" s="9">
        <f>SUM(J4:Q4)</f>
        <v>29.6</v>
      </c>
      <c r="S4" s="10">
        <f>0.95*F4+0.05*R4</f>
        <v>82.65902</v>
      </c>
      <c r="T4" s="11">
        <v>2</v>
      </c>
    </row>
    <row r="5" spans="1:20" ht="23.25" customHeight="1">
      <c r="A5" s="1">
        <v>3</v>
      </c>
      <c r="B5" s="1" t="s">
        <v>21</v>
      </c>
      <c r="C5" s="1" t="s">
        <v>22</v>
      </c>
      <c r="D5" s="2" t="s">
        <v>23</v>
      </c>
      <c r="E5" s="3" t="s">
        <v>24</v>
      </c>
      <c r="F5" s="3" t="s">
        <v>25</v>
      </c>
      <c r="G5" s="3">
        <v>3</v>
      </c>
      <c r="H5" s="3" t="s">
        <v>26</v>
      </c>
      <c r="I5" s="3" t="s">
        <v>27</v>
      </c>
      <c r="J5" s="9">
        <v>0</v>
      </c>
      <c r="K5" s="9">
        <v>1</v>
      </c>
      <c r="L5" s="9">
        <v>0</v>
      </c>
      <c r="M5" s="9">
        <f>VLOOKUP(D5,'[1]053'!$B$3:$D$7,3,)</f>
        <v>4.833</v>
      </c>
      <c r="N5" s="9">
        <f>VLOOKUP(D5,'[2]053工力'!$C$5:$F$9,4,)</f>
        <v>0</v>
      </c>
      <c r="O5" s="9">
        <f>VLOOKUP(D5,'[2]053工力'!$C$5:$H$9,6,)</f>
        <v>0</v>
      </c>
      <c r="P5" s="9">
        <v>9</v>
      </c>
      <c r="Q5" s="9">
        <v>6</v>
      </c>
      <c r="R5" s="9">
        <f>SUM(J5:Q5)</f>
        <v>20.833</v>
      </c>
      <c r="S5" s="10">
        <f>0.95*F5+0.05*R5</f>
        <v>81.75849500000001</v>
      </c>
      <c r="T5" s="11">
        <v>3</v>
      </c>
    </row>
    <row r="6" spans="1:20" ht="23.25" customHeight="1">
      <c r="A6" s="1">
        <v>4</v>
      </c>
      <c r="B6" s="1" t="s">
        <v>28</v>
      </c>
      <c r="C6" s="1" t="s">
        <v>29</v>
      </c>
      <c r="D6" s="2" t="s">
        <v>30</v>
      </c>
      <c r="E6" s="3" t="s">
        <v>31</v>
      </c>
      <c r="F6" s="3" t="s">
        <v>32</v>
      </c>
      <c r="G6" s="3">
        <v>4</v>
      </c>
      <c r="H6" s="3" t="s">
        <v>33</v>
      </c>
      <c r="I6" s="3" t="s">
        <v>34</v>
      </c>
      <c r="J6" s="9">
        <v>0</v>
      </c>
      <c r="K6" s="9">
        <v>2</v>
      </c>
      <c r="L6" s="9">
        <v>0</v>
      </c>
      <c r="M6" s="9">
        <f>VLOOKUP(D6,'[1]053'!$B$3:$D$7,3,)</f>
        <v>4.833</v>
      </c>
      <c r="N6" s="9">
        <f>VLOOKUP(D6,'[2]053工力'!$C$5:$F$9,4,)</f>
        <v>0</v>
      </c>
      <c r="O6" s="9">
        <f>VLOOKUP(D6,'[2]053工力'!$C$5:$H$9,6,)</f>
        <v>0</v>
      </c>
      <c r="P6" s="9">
        <v>2</v>
      </c>
      <c r="Q6" s="9">
        <v>6</v>
      </c>
      <c r="R6" s="9">
        <f>SUM(J6:Q6)</f>
        <v>14.833</v>
      </c>
      <c r="S6" s="10">
        <f>0.95*F6+0.05*R6</f>
        <v>80.013355</v>
      </c>
      <c r="T6" s="11">
        <v>4</v>
      </c>
    </row>
    <row r="7" spans="1:20" ht="23.25" customHeight="1">
      <c r="A7" s="1">
        <v>5</v>
      </c>
      <c r="B7" s="1" t="s">
        <v>35</v>
      </c>
      <c r="C7" s="1" t="s">
        <v>36</v>
      </c>
      <c r="D7" s="2" t="s">
        <v>37</v>
      </c>
      <c r="E7" s="3" t="s">
        <v>38</v>
      </c>
      <c r="F7" s="3" t="s">
        <v>39</v>
      </c>
      <c r="G7" s="3">
        <v>5</v>
      </c>
      <c r="H7" s="3" t="s">
        <v>40</v>
      </c>
      <c r="I7" s="3" t="s">
        <v>41</v>
      </c>
      <c r="J7" s="9">
        <v>0</v>
      </c>
      <c r="K7" s="9">
        <v>4</v>
      </c>
      <c r="L7" s="9">
        <v>0</v>
      </c>
      <c r="M7" s="9">
        <f>VLOOKUP(D7,'[1]053'!$B$3:$D$7,3,)</f>
        <v>0</v>
      </c>
      <c r="N7" s="9">
        <f>VLOOKUP(D7,'[2]053工力'!$C$5:$F$9,4,)</f>
        <v>0</v>
      </c>
      <c r="O7" s="9">
        <f>VLOOKUP(D7,'[2]053工力'!$C$5:$H$9,6,)</f>
        <v>0.6</v>
      </c>
      <c r="P7" s="9">
        <v>7</v>
      </c>
      <c r="Q7" s="9">
        <v>6</v>
      </c>
      <c r="R7" s="9">
        <f>SUM(J7:Q7)</f>
        <v>17.6</v>
      </c>
      <c r="S7" s="10">
        <f>0.95*F7+0.05*R7</f>
        <v>79.29280999999999</v>
      </c>
      <c r="T7" s="11">
        <v>5</v>
      </c>
    </row>
    <row r="8" ht="14.25" customHeight="1"/>
    <row r="9" ht="20.25" customHeight="1"/>
  </sheetData>
  <sheetProtection/>
  <mergeCells count="1">
    <mergeCell ref="A1:T1"/>
  </mergeCells>
  <printOptions/>
  <pageMargins left="0.75" right="0.75" top="0.26899999380111694" bottom="0.26899999380111694" header="0" footer="0"/>
  <pageSetup horizontalDpi="300" verticalDpi="300" orientation="landscape" paperSize="9" r:id="rId1"/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PageLayoutView="0" workbookViewId="0" topLeftCell="A1">
      <selection activeCell="T15" sqref="T15"/>
    </sheetView>
  </sheetViews>
  <sheetFormatPr defaultColWidth="9.00390625" defaultRowHeight="13.5"/>
  <cols>
    <col min="1" max="1" width="7.00390625" style="0" customWidth="1"/>
    <col min="2" max="2" width="11.00390625" style="0" customWidth="1"/>
    <col min="9" max="9" width="14.25390625" style="0" customWidth="1"/>
    <col min="14" max="14" width="11.25390625" style="0" customWidth="1"/>
    <col min="16" max="16" width="13.125" style="0" customWidth="1"/>
  </cols>
  <sheetData>
    <row r="1" spans="1:19" ht="47.25" customHeight="1">
      <c r="A1" s="13" t="s">
        <v>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45" customHeight="1">
      <c r="A2" s="15" t="s">
        <v>0</v>
      </c>
      <c r="B2" s="15" t="s">
        <v>1</v>
      </c>
      <c r="C2" s="15" t="s">
        <v>2</v>
      </c>
      <c r="D2" s="15" t="s">
        <v>57</v>
      </c>
      <c r="E2" s="15" t="s">
        <v>4</v>
      </c>
      <c r="F2" s="15" t="s">
        <v>58</v>
      </c>
      <c r="G2" s="15" t="s">
        <v>5</v>
      </c>
      <c r="H2" s="15" t="s">
        <v>6</v>
      </c>
      <c r="I2" s="15" t="s">
        <v>59</v>
      </c>
      <c r="J2" s="15" t="s">
        <v>60</v>
      </c>
      <c r="K2" s="15" t="s">
        <v>61</v>
      </c>
      <c r="L2" s="15" t="s">
        <v>62</v>
      </c>
      <c r="M2" s="15" t="s">
        <v>63</v>
      </c>
      <c r="N2" s="15" t="s">
        <v>64</v>
      </c>
      <c r="O2" s="15" t="s">
        <v>65</v>
      </c>
      <c r="P2" s="15" t="s">
        <v>66</v>
      </c>
      <c r="Q2" s="15" t="s">
        <v>67</v>
      </c>
      <c r="R2" s="15" t="s">
        <v>68</v>
      </c>
      <c r="S2" s="15" t="s">
        <v>69</v>
      </c>
    </row>
    <row r="3" spans="1:19" ht="13.5">
      <c r="A3" s="14">
        <v>1</v>
      </c>
      <c r="B3" s="14" t="s">
        <v>7</v>
      </c>
      <c r="C3" s="14" t="s">
        <v>8</v>
      </c>
      <c r="D3" s="14" t="s">
        <v>10</v>
      </c>
      <c r="E3" s="14" t="s">
        <v>11</v>
      </c>
      <c r="F3" s="14">
        <v>1</v>
      </c>
      <c r="G3" s="14" t="s">
        <v>12</v>
      </c>
      <c r="H3" s="14" t="s">
        <v>13</v>
      </c>
      <c r="I3" s="14">
        <v>0</v>
      </c>
      <c r="J3" s="14">
        <v>2</v>
      </c>
      <c r="K3" s="14">
        <v>0</v>
      </c>
      <c r="L3" s="14">
        <v>14</v>
      </c>
      <c r="M3" s="14">
        <v>4.8</v>
      </c>
      <c r="N3" s="14">
        <v>1.5</v>
      </c>
      <c r="O3" s="14">
        <v>9</v>
      </c>
      <c r="P3" s="14">
        <v>6</v>
      </c>
      <c r="Q3" s="14">
        <v>37.3</v>
      </c>
      <c r="R3" s="14">
        <v>88.33247999999999</v>
      </c>
      <c r="S3" s="14">
        <v>1</v>
      </c>
    </row>
    <row r="4" spans="1:19" ht="13.5">
      <c r="A4" s="14">
        <v>2</v>
      </c>
      <c r="B4" s="14" t="s">
        <v>14</v>
      </c>
      <c r="C4" s="14" t="s">
        <v>15</v>
      </c>
      <c r="D4" s="14" t="s">
        <v>17</v>
      </c>
      <c r="E4" s="14" t="s">
        <v>18</v>
      </c>
      <c r="F4" s="14">
        <v>2</v>
      </c>
      <c r="G4" s="14" t="s">
        <v>19</v>
      </c>
      <c r="H4" s="14" t="s">
        <v>20</v>
      </c>
      <c r="I4" s="14">
        <v>0</v>
      </c>
      <c r="J4" s="14">
        <v>0</v>
      </c>
      <c r="K4" s="14">
        <v>0</v>
      </c>
      <c r="L4" s="14">
        <v>14</v>
      </c>
      <c r="M4" s="14">
        <v>0</v>
      </c>
      <c r="N4" s="14">
        <v>0.6</v>
      </c>
      <c r="O4" s="14">
        <v>9</v>
      </c>
      <c r="P4" s="14">
        <v>6</v>
      </c>
      <c r="Q4" s="14">
        <v>29.6</v>
      </c>
      <c r="R4" s="14">
        <v>82.65902</v>
      </c>
      <c r="S4" s="14">
        <v>2</v>
      </c>
    </row>
    <row r="5" spans="1:19" ht="13.5">
      <c r="A5" s="14">
        <v>3</v>
      </c>
      <c r="B5" s="14" t="s">
        <v>21</v>
      </c>
      <c r="C5" s="14" t="s">
        <v>22</v>
      </c>
      <c r="D5" s="14" t="s">
        <v>24</v>
      </c>
      <c r="E5" s="14" t="s">
        <v>25</v>
      </c>
      <c r="F5" s="14">
        <v>3</v>
      </c>
      <c r="G5" s="14" t="s">
        <v>26</v>
      </c>
      <c r="H5" s="14" t="s">
        <v>27</v>
      </c>
      <c r="I5" s="14">
        <v>0</v>
      </c>
      <c r="J5" s="14">
        <v>1</v>
      </c>
      <c r="K5" s="14">
        <v>0</v>
      </c>
      <c r="L5" s="14">
        <v>4.833</v>
      </c>
      <c r="M5" s="14">
        <v>0</v>
      </c>
      <c r="N5" s="14">
        <v>0</v>
      </c>
      <c r="O5" s="14">
        <v>9</v>
      </c>
      <c r="P5" s="14">
        <v>6</v>
      </c>
      <c r="Q5" s="14">
        <v>20.833</v>
      </c>
      <c r="R5" s="14">
        <v>81.75849500000001</v>
      </c>
      <c r="S5" s="14">
        <v>3</v>
      </c>
    </row>
    <row r="6" spans="1:19" ht="13.5">
      <c r="A6" s="14">
        <v>4</v>
      </c>
      <c r="B6" s="14" t="s">
        <v>28</v>
      </c>
      <c r="C6" s="14" t="s">
        <v>29</v>
      </c>
      <c r="D6" s="14" t="s">
        <v>31</v>
      </c>
      <c r="E6" s="14" t="s">
        <v>32</v>
      </c>
      <c r="F6" s="14">
        <v>4</v>
      </c>
      <c r="G6" s="14" t="s">
        <v>33</v>
      </c>
      <c r="H6" s="14" t="s">
        <v>34</v>
      </c>
      <c r="I6" s="14">
        <v>0</v>
      </c>
      <c r="J6" s="14">
        <v>2</v>
      </c>
      <c r="K6" s="14">
        <v>0</v>
      </c>
      <c r="L6" s="14">
        <v>4.833</v>
      </c>
      <c r="M6" s="14">
        <v>0</v>
      </c>
      <c r="N6" s="14">
        <v>0</v>
      </c>
      <c r="O6" s="14">
        <v>2</v>
      </c>
      <c r="P6" s="14">
        <v>6</v>
      </c>
      <c r="Q6" s="14">
        <v>14.833</v>
      </c>
      <c r="R6" s="14">
        <v>80.013355</v>
      </c>
      <c r="S6" s="14">
        <v>4</v>
      </c>
    </row>
    <row r="7" spans="1:19" ht="13.5">
      <c r="A7" s="14">
        <v>5</v>
      </c>
      <c r="B7" s="14" t="s">
        <v>35</v>
      </c>
      <c r="C7" s="14" t="s">
        <v>36</v>
      </c>
      <c r="D7" s="14" t="s">
        <v>38</v>
      </c>
      <c r="E7" s="14" t="s">
        <v>39</v>
      </c>
      <c r="F7" s="14">
        <v>5</v>
      </c>
      <c r="G7" s="14" t="s">
        <v>40</v>
      </c>
      <c r="H7" s="14" t="s">
        <v>41</v>
      </c>
      <c r="I7" s="14">
        <v>0</v>
      </c>
      <c r="J7" s="14">
        <v>4</v>
      </c>
      <c r="K7" s="14">
        <v>0</v>
      </c>
      <c r="L7" s="14">
        <v>0</v>
      </c>
      <c r="M7" s="14">
        <v>0</v>
      </c>
      <c r="N7" s="14">
        <v>0.6</v>
      </c>
      <c r="O7" s="14">
        <v>7</v>
      </c>
      <c r="P7" s="14">
        <v>6</v>
      </c>
      <c r="Q7" s="14">
        <v>17.6</v>
      </c>
      <c r="R7" s="14">
        <v>79.29280999999999</v>
      </c>
      <c r="S7" s="14">
        <v>5</v>
      </c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JonMMx 2000</cp:lastModifiedBy>
  <dcterms:created xsi:type="dcterms:W3CDTF">2021-09-11T02:10:17Z</dcterms:created>
  <dcterms:modified xsi:type="dcterms:W3CDTF">2021-09-13T03:39:21Z</dcterms:modified>
  <cp:category/>
  <cp:version/>
  <cp:contentType/>
  <cp:contentStatus/>
</cp:coreProperties>
</file>