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研究生学习、工作\学生工作\学办兼职辅导员\学业奖学金\最终版存档\"/>
    </mc:Choice>
  </mc:AlternateContent>
  <xr:revisionPtr revIDLastSave="0" documentId="13_ncr:1_{863079B6-9515-4B23-81B1-ED8A5897B34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结构（学硕）" sheetId="1" r:id="rId1"/>
    <sheet name="结构（专硕）" sheetId="10" r:id="rId2"/>
    <sheet name="防灾（学硕）" sheetId="2" r:id="rId3"/>
    <sheet name="防灾（专硕）" sheetId="9" r:id="rId4"/>
    <sheet name="管理" sheetId="3" r:id="rId5"/>
    <sheet name="建造" sheetId="4" r:id="rId6"/>
    <sheet name="桥梁" sheetId="5" r:id="rId7"/>
    <sheet name="岩土" sheetId="6" r:id="rId8"/>
    <sheet name="市政" sheetId="7" r:id="rId9"/>
    <sheet name="力学" sheetId="8" r:id="rId10"/>
  </sheets>
  <definedNames>
    <definedName name="_xlnm._FilterDatabase" localSheetId="0" hidden="1">'结构（学硕）'!$A$1:$A$28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5" i="10" l="1"/>
  <c r="T44" i="10"/>
  <c r="T43" i="10"/>
  <c r="T42" i="10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3" i="4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3" i="3"/>
  <c r="S20" i="8" l="1"/>
  <c r="R20" i="8" s="1"/>
  <c r="W20" i="8" s="1"/>
  <c r="U18" i="1"/>
  <c r="T18" i="1"/>
  <c r="Y18" i="1" s="1"/>
  <c r="S4" i="7" l="1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3" i="7"/>
  <c r="W20" i="5" l="1"/>
  <c r="Y25" i="6"/>
  <c r="Y23" i="6"/>
  <c r="Y24" i="6"/>
  <c r="AC26" i="9"/>
  <c r="AC25" i="9"/>
  <c r="AC29" i="9"/>
  <c r="AC24" i="9"/>
  <c r="AC23" i="9"/>
  <c r="AC28" i="9"/>
  <c r="AC27" i="9"/>
  <c r="Y48" i="10"/>
  <c r="Y49" i="10"/>
  <c r="Y46" i="10"/>
  <c r="Y50" i="10"/>
  <c r="Y52" i="10"/>
  <c r="Y44" i="10"/>
  <c r="Y47" i="10"/>
  <c r="Y51" i="10"/>
  <c r="Y53" i="10"/>
  <c r="Y45" i="10"/>
  <c r="Y56" i="10"/>
  <c r="Y54" i="10"/>
  <c r="Y58" i="10"/>
  <c r="Y57" i="10"/>
  <c r="Y59" i="10"/>
  <c r="Y55" i="10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W6" i="3"/>
  <c r="V6" i="3"/>
  <c r="W5" i="3"/>
  <c r="V5" i="3"/>
  <c r="W4" i="3"/>
  <c r="V4" i="3"/>
  <c r="W3" i="3"/>
  <c r="V3" i="3"/>
  <c r="W23" i="4"/>
  <c r="V23" i="4"/>
  <c r="W22" i="4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W15" i="4"/>
  <c r="V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V6" i="4"/>
  <c r="W5" i="4"/>
  <c r="V5" i="4"/>
  <c r="W4" i="4"/>
  <c r="V4" i="4"/>
  <c r="W3" i="4"/>
  <c r="V3" i="4"/>
  <c r="R26" i="7" l="1"/>
  <c r="W26" i="7" s="1"/>
  <c r="R25" i="7"/>
  <c r="W25" i="7" s="1"/>
  <c r="R24" i="7"/>
  <c r="W24" i="7" s="1"/>
  <c r="R23" i="7"/>
  <c r="W23" i="7" s="1"/>
  <c r="R22" i="7"/>
  <c r="W22" i="7" s="1"/>
  <c r="R21" i="7"/>
  <c r="W21" i="7" s="1"/>
  <c r="R20" i="7"/>
  <c r="W20" i="7" s="1"/>
  <c r="R19" i="7"/>
  <c r="W19" i="7" s="1"/>
  <c r="R18" i="7"/>
  <c r="W18" i="7" s="1"/>
  <c r="R17" i="7"/>
  <c r="W17" i="7" s="1"/>
  <c r="R16" i="7"/>
  <c r="W16" i="7" s="1"/>
  <c r="R15" i="7"/>
  <c r="W15" i="7" s="1"/>
  <c r="R14" i="7"/>
  <c r="W14" i="7" s="1"/>
  <c r="R13" i="7"/>
  <c r="W13" i="7" s="1"/>
  <c r="R12" i="7"/>
  <c r="W12" i="7" s="1"/>
  <c r="R11" i="7"/>
  <c r="W11" i="7" s="1"/>
  <c r="R10" i="7"/>
  <c r="W10" i="7" s="1"/>
  <c r="R9" i="7"/>
  <c r="W9" i="7" s="1"/>
  <c r="R8" i="7"/>
  <c r="W8" i="7" s="1"/>
  <c r="R7" i="7"/>
  <c r="W7" i="7" s="1"/>
  <c r="R6" i="7"/>
  <c r="W6" i="7" s="1"/>
  <c r="R5" i="7"/>
  <c r="W5" i="7" s="1"/>
  <c r="R4" i="7"/>
  <c r="W4" i="7" s="1"/>
  <c r="R3" i="7"/>
  <c r="W3" i="7" s="1"/>
  <c r="S24" i="8"/>
  <c r="R24" i="8" s="1"/>
  <c r="W24" i="8" s="1"/>
  <c r="S23" i="8"/>
  <c r="R23" i="8" s="1"/>
  <c r="W23" i="8" s="1"/>
  <c r="S22" i="8"/>
  <c r="R22" i="8" s="1"/>
  <c r="W22" i="8" s="1"/>
  <c r="S21" i="8"/>
  <c r="R21" i="8" s="1"/>
  <c r="W21" i="8" s="1"/>
  <c r="S19" i="8"/>
  <c r="R19" i="8" s="1"/>
  <c r="W19" i="8" s="1"/>
  <c r="S18" i="8"/>
  <c r="R18" i="8" s="1"/>
  <c r="W18" i="8" s="1"/>
  <c r="S17" i="8"/>
  <c r="R17" i="8" s="1"/>
  <c r="W17" i="8" s="1"/>
  <c r="S16" i="8"/>
  <c r="R16" i="8" s="1"/>
  <c r="W16" i="8" s="1"/>
  <c r="S15" i="8"/>
  <c r="R15" i="8" s="1"/>
  <c r="W15" i="8" s="1"/>
  <c r="S14" i="8"/>
  <c r="R14" i="8" s="1"/>
  <c r="W14" i="8" s="1"/>
  <c r="S13" i="8"/>
  <c r="R13" i="8" s="1"/>
  <c r="W13" i="8" s="1"/>
  <c r="S12" i="8"/>
  <c r="R12" i="8" s="1"/>
  <c r="W12" i="8" s="1"/>
  <c r="S11" i="8"/>
  <c r="R11" i="8" s="1"/>
  <c r="W11" i="8" s="1"/>
  <c r="S10" i="8"/>
  <c r="R10" i="8" s="1"/>
  <c r="W10" i="8" s="1"/>
  <c r="S9" i="8"/>
  <c r="R9" i="8" s="1"/>
  <c r="W9" i="8" s="1"/>
  <c r="S8" i="8"/>
  <c r="R8" i="8" s="1"/>
  <c r="W8" i="8" s="1"/>
  <c r="S7" i="8"/>
  <c r="R7" i="8" s="1"/>
  <c r="W7" i="8" s="1"/>
  <c r="S6" i="8"/>
  <c r="R6" i="8" s="1"/>
  <c r="W6" i="8" s="1"/>
  <c r="S5" i="8"/>
  <c r="R5" i="8" s="1"/>
  <c r="W5" i="8" s="1"/>
  <c r="S4" i="8"/>
  <c r="R4" i="8" s="1"/>
  <c r="W4" i="8" s="1"/>
  <c r="S3" i="8"/>
  <c r="R3" i="8" s="1"/>
  <c r="W3" i="8" s="1"/>
  <c r="U22" i="6" l="1"/>
  <c r="T22" i="6" s="1"/>
  <c r="Y22" i="6" s="1"/>
  <c r="U21" i="6"/>
  <c r="T21" i="6" s="1"/>
  <c r="Y21" i="6" s="1"/>
  <c r="U20" i="6"/>
  <c r="T20" i="6" s="1"/>
  <c r="Y20" i="6" s="1"/>
  <c r="U19" i="6"/>
  <c r="T19" i="6" s="1"/>
  <c r="Y19" i="6" s="1"/>
  <c r="U18" i="6"/>
  <c r="T18" i="6" s="1"/>
  <c r="Y18" i="6" s="1"/>
  <c r="U17" i="6"/>
  <c r="T17" i="6" s="1"/>
  <c r="Y17" i="6" s="1"/>
  <c r="U16" i="6"/>
  <c r="T16" i="6" s="1"/>
  <c r="Y16" i="6" s="1"/>
  <c r="U15" i="6"/>
  <c r="T15" i="6" s="1"/>
  <c r="Y15" i="6" s="1"/>
  <c r="U14" i="6"/>
  <c r="T14" i="6" s="1"/>
  <c r="Y14" i="6" s="1"/>
  <c r="U13" i="6"/>
  <c r="T13" i="6" s="1"/>
  <c r="Y13" i="6" s="1"/>
  <c r="U12" i="6"/>
  <c r="T12" i="6" s="1"/>
  <c r="Y12" i="6" s="1"/>
  <c r="U11" i="6"/>
  <c r="T11" i="6" s="1"/>
  <c r="Y11" i="6" s="1"/>
  <c r="U10" i="6"/>
  <c r="T10" i="6" s="1"/>
  <c r="Y10" i="6" s="1"/>
  <c r="U9" i="6"/>
  <c r="T9" i="6" s="1"/>
  <c r="Y9" i="6" s="1"/>
  <c r="U8" i="6"/>
  <c r="T8" i="6" s="1"/>
  <c r="Y8" i="6" s="1"/>
  <c r="U7" i="6"/>
  <c r="T7" i="6" s="1"/>
  <c r="Y7" i="6" s="1"/>
  <c r="U6" i="6"/>
  <c r="T6" i="6" s="1"/>
  <c r="Y6" i="6" s="1"/>
  <c r="U5" i="6"/>
  <c r="T5" i="6" s="1"/>
  <c r="Y5" i="6" s="1"/>
  <c r="U4" i="6"/>
  <c r="T4" i="6"/>
  <c r="Y4" i="6" s="1"/>
  <c r="U3" i="6"/>
  <c r="T3" i="6" s="1"/>
  <c r="Y3" i="6" s="1"/>
  <c r="S19" i="5"/>
  <c r="R19" i="5" s="1"/>
  <c r="W19" i="5" s="1"/>
  <c r="S18" i="5"/>
  <c r="R18" i="5" s="1"/>
  <c r="W18" i="5" s="1"/>
  <c r="S17" i="5"/>
  <c r="R17" i="5" s="1"/>
  <c r="W17" i="5" s="1"/>
  <c r="S16" i="5"/>
  <c r="R16" i="5" s="1"/>
  <c r="W16" i="5" s="1"/>
  <c r="S15" i="5"/>
  <c r="R15" i="5" s="1"/>
  <c r="W15" i="5" s="1"/>
  <c r="S14" i="5"/>
  <c r="R14" i="5"/>
  <c r="W14" i="5" s="1"/>
  <c r="S13" i="5"/>
  <c r="R13" i="5" s="1"/>
  <c r="W13" i="5" s="1"/>
  <c r="S12" i="5"/>
  <c r="R12" i="5" s="1"/>
  <c r="W12" i="5" s="1"/>
  <c r="S11" i="5"/>
  <c r="R11" i="5" s="1"/>
  <c r="W11" i="5" s="1"/>
  <c r="S10" i="5"/>
  <c r="R10" i="5" s="1"/>
  <c r="W10" i="5" s="1"/>
  <c r="S9" i="5"/>
  <c r="R9" i="5" s="1"/>
  <c r="W9" i="5" s="1"/>
  <c r="S8" i="5"/>
  <c r="R8" i="5" s="1"/>
  <c r="W8" i="5" s="1"/>
  <c r="S7" i="5"/>
  <c r="R7" i="5" s="1"/>
  <c r="W7" i="5" s="1"/>
  <c r="S6" i="5"/>
  <c r="R6" i="5" s="1"/>
  <c r="W6" i="5" s="1"/>
  <c r="S5" i="5"/>
  <c r="R5" i="5" s="1"/>
  <c r="W5" i="5" s="1"/>
  <c r="S4" i="5"/>
  <c r="R4" i="5" s="1"/>
  <c r="W4" i="5" s="1"/>
  <c r="S3" i="5"/>
  <c r="R3" i="5" s="1"/>
  <c r="W3" i="5" s="1"/>
  <c r="U41" i="10" l="1"/>
  <c r="T41" i="10" s="1"/>
  <c r="Y41" i="10" s="1"/>
  <c r="U40" i="10"/>
  <c r="T40" i="10" s="1"/>
  <c r="Y40" i="10" s="1"/>
  <c r="U37" i="10"/>
  <c r="T37" i="10" s="1"/>
  <c r="Y37" i="10" s="1"/>
  <c r="U34" i="10"/>
  <c r="T34" i="10" s="1"/>
  <c r="Y34" i="10" s="1"/>
  <c r="U29" i="10"/>
  <c r="T29" i="10" s="1"/>
  <c r="Y29" i="10" s="1"/>
  <c r="U26" i="10"/>
  <c r="T26" i="10" s="1"/>
  <c r="Y26" i="10" s="1"/>
  <c r="U23" i="10"/>
  <c r="T23" i="10" s="1"/>
  <c r="Y23" i="10" s="1"/>
  <c r="U18" i="10"/>
  <c r="T18" i="10" s="1"/>
  <c r="Y18" i="10" s="1"/>
  <c r="U17" i="10"/>
  <c r="T17" i="10" s="1"/>
  <c r="Y17" i="10" s="1"/>
  <c r="U16" i="10"/>
  <c r="T16" i="10" s="1"/>
  <c r="Y16" i="10" s="1"/>
  <c r="U12" i="10"/>
  <c r="T12" i="10" s="1"/>
  <c r="Y12" i="10" s="1"/>
  <c r="U11" i="10"/>
  <c r="T11" i="10" s="1"/>
  <c r="Y11" i="10" s="1"/>
  <c r="U9" i="10"/>
  <c r="T9" i="10" s="1"/>
  <c r="Y9" i="10" s="1"/>
  <c r="U8" i="10"/>
  <c r="T8" i="10" s="1"/>
  <c r="Y8" i="10" s="1"/>
  <c r="U7" i="10"/>
  <c r="T7" i="10" s="1"/>
  <c r="Y7" i="10" s="1"/>
  <c r="U5" i="10"/>
  <c r="T5" i="10" s="1"/>
  <c r="Y5" i="10" s="1"/>
  <c r="U57" i="1"/>
  <c r="T57" i="1" s="1"/>
  <c r="Y57" i="1" s="1"/>
  <c r="U56" i="1"/>
  <c r="T56" i="1" s="1"/>
  <c r="Y56" i="1" s="1"/>
  <c r="U55" i="1"/>
  <c r="T55" i="1" s="1"/>
  <c r="Y55" i="1" s="1"/>
  <c r="U53" i="1"/>
  <c r="T53" i="1" s="1"/>
  <c r="Y53" i="1" s="1"/>
  <c r="U51" i="1"/>
  <c r="T51" i="1" s="1"/>
  <c r="Y51" i="1" s="1"/>
  <c r="U49" i="1"/>
  <c r="T49" i="1" s="1"/>
  <c r="Y49" i="1" s="1"/>
  <c r="U48" i="1"/>
  <c r="T48" i="1" s="1"/>
  <c r="Y48" i="1" s="1"/>
  <c r="U46" i="1"/>
  <c r="T46" i="1" s="1"/>
  <c r="Y46" i="1" s="1"/>
  <c r="U45" i="1"/>
  <c r="T45" i="1" s="1"/>
  <c r="Y45" i="1" s="1"/>
  <c r="U42" i="1"/>
  <c r="T42" i="1" s="1"/>
  <c r="Y42" i="1" s="1"/>
  <c r="U41" i="1"/>
  <c r="T41" i="1" s="1"/>
  <c r="Y41" i="1" s="1"/>
  <c r="U40" i="1"/>
  <c r="T40" i="1" s="1"/>
  <c r="Y40" i="1" s="1"/>
  <c r="U37" i="1"/>
  <c r="T37" i="1" s="1"/>
  <c r="Y37" i="1" s="1"/>
  <c r="U35" i="1"/>
  <c r="T35" i="1" s="1"/>
  <c r="Y35" i="1" s="1"/>
  <c r="U33" i="1"/>
  <c r="T33" i="1" s="1"/>
  <c r="Y33" i="1" s="1"/>
  <c r="U32" i="1"/>
  <c r="T32" i="1" s="1"/>
  <c r="Y32" i="1" s="1"/>
  <c r="U31" i="1"/>
  <c r="T31" i="1" s="1"/>
  <c r="Y31" i="1" s="1"/>
  <c r="U29" i="1"/>
  <c r="T29" i="1" s="1"/>
  <c r="Y29" i="1" s="1"/>
  <c r="U28" i="1"/>
  <c r="T28" i="1" s="1"/>
  <c r="Y28" i="1" s="1"/>
  <c r="U27" i="1"/>
  <c r="T27" i="1" s="1"/>
  <c r="Y27" i="1" s="1"/>
  <c r="U26" i="1"/>
  <c r="T26" i="1" s="1"/>
  <c r="Y26" i="1" s="1"/>
  <c r="U23" i="1"/>
  <c r="T23" i="1" s="1"/>
  <c r="Y23" i="1" s="1"/>
  <c r="U19" i="1"/>
  <c r="T19" i="1" s="1"/>
  <c r="Y19" i="1" s="1"/>
  <c r="U16" i="1"/>
  <c r="T16" i="1" s="1"/>
  <c r="Y16" i="1" s="1"/>
  <c r="U15" i="1"/>
  <c r="T15" i="1" s="1"/>
  <c r="Y15" i="1" s="1"/>
  <c r="U14" i="1"/>
  <c r="T14" i="1" s="1"/>
  <c r="Y14" i="1" s="1"/>
  <c r="U13" i="1"/>
  <c r="T13" i="1" s="1"/>
  <c r="Y13" i="1" s="1"/>
  <c r="U9" i="1"/>
  <c r="T9" i="1" s="1"/>
  <c r="Y9" i="1" s="1"/>
  <c r="U8" i="1"/>
  <c r="T8" i="1" s="1"/>
  <c r="Y8" i="1" s="1"/>
  <c r="U5" i="1"/>
  <c r="T5" i="1" s="1"/>
  <c r="Y5" i="1" s="1"/>
  <c r="Y19" i="9"/>
  <c r="X19" i="9" s="1"/>
  <c r="AC19" i="9" s="1"/>
  <c r="Y14" i="9"/>
  <c r="X14" i="9" s="1"/>
  <c r="AC14" i="9" s="1"/>
  <c r="Y16" i="9"/>
  <c r="X16" i="9" s="1"/>
  <c r="AC16" i="9" s="1"/>
  <c r="Y20" i="9"/>
  <c r="X20" i="9" s="1"/>
  <c r="AC20" i="9" s="1"/>
  <c r="Y21" i="9"/>
  <c r="X21" i="9" s="1"/>
  <c r="AC21" i="9" s="1"/>
  <c r="Y17" i="9"/>
  <c r="X17" i="9" s="1"/>
  <c r="AC17" i="9" s="1"/>
  <c r="Y10" i="9"/>
  <c r="X10" i="9" s="1"/>
  <c r="AC10" i="9" s="1"/>
  <c r="Y18" i="9"/>
  <c r="X18" i="9" s="1"/>
  <c r="AC18" i="9" s="1"/>
  <c r="Y15" i="9"/>
  <c r="X15" i="9" s="1"/>
  <c r="AC15" i="9" s="1"/>
  <c r="Y6" i="9"/>
  <c r="X6" i="9" s="1"/>
  <c r="AC6" i="9" s="1"/>
  <c r="Y13" i="9"/>
  <c r="X13" i="9" s="1"/>
  <c r="AC13" i="9" s="1"/>
  <c r="Y11" i="9"/>
  <c r="X11" i="9" s="1"/>
  <c r="AC11" i="9" s="1"/>
  <c r="Y22" i="9"/>
  <c r="X22" i="9" s="1"/>
  <c r="AC22" i="9" s="1"/>
  <c r="Y9" i="9"/>
  <c r="X9" i="9"/>
  <c r="AC9" i="9" s="1"/>
  <c r="Y8" i="9"/>
  <c r="X8" i="9"/>
  <c r="AC8" i="9" s="1"/>
  <c r="Y7" i="9"/>
  <c r="X7" i="9" s="1"/>
  <c r="AC7" i="9" s="1"/>
  <c r="Y12" i="9"/>
  <c r="X12" i="9" s="1"/>
  <c r="AC12" i="9" s="1"/>
  <c r="Y5" i="9"/>
  <c r="X5" i="9" s="1"/>
  <c r="AC5" i="9" s="1"/>
  <c r="Y3" i="9"/>
  <c r="X3" i="9" s="1"/>
  <c r="AC3" i="9" s="1"/>
  <c r="Y4" i="9"/>
  <c r="X4" i="9" s="1"/>
  <c r="AC4" i="9" s="1"/>
  <c r="Y15" i="2"/>
  <c r="X15" i="2" s="1"/>
  <c r="AC15" i="2" s="1"/>
  <c r="Y17" i="2"/>
  <c r="X17" i="2" s="1"/>
  <c r="AC17" i="2" s="1"/>
  <c r="Y19" i="2"/>
  <c r="X19" i="2" s="1"/>
  <c r="AC19" i="2" s="1"/>
  <c r="Y11" i="2"/>
  <c r="X11" i="2" s="1"/>
  <c r="AC11" i="2" s="1"/>
  <c r="Y16" i="2"/>
  <c r="X16" i="2" s="1"/>
  <c r="AC16" i="2" s="1"/>
  <c r="Y10" i="2"/>
  <c r="X10" i="2" s="1"/>
  <c r="AC10" i="2" s="1"/>
  <c r="Y14" i="2"/>
  <c r="X14" i="2" s="1"/>
  <c r="AC14" i="2" s="1"/>
  <c r="Y9" i="2"/>
  <c r="X9" i="2" s="1"/>
  <c r="AC9" i="2" s="1"/>
  <c r="Y6" i="2"/>
  <c r="X6" i="2" s="1"/>
  <c r="AC6" i="2" s="1"/>
  <c r="Y12" i="2"/>
  <c r="X12" i="2" s="1"/>
  <c r="AC12" i="2" s="1"/>
  <c r="Y18" i="2"/>
  <c r="X18" i="2" s="1"/>
  <c r="AC18" i="2" s="1"/>
  <c r="Y7" i="2"/>
  <c r="X7" i="2" s="1"/>
  <c r="AC7" i="2" s="1"/>
  <c r="Y4" i="2"/>
  <c r="X4" i="2" s="1"/>
  <c r="AC4" i="2" s="1"/>
  <c r="Y13" i="2"/>
  <c r="X13" i="2" s="1"/>
  <c r="AC13" i="2" s="1"/>
  <c r="Y3" i="2"/>
  <c r="X3" i="2" s="1"/>
  <c r="AC3" i="2" s="1"/>
  <c r="Y8" i="2"/>
  <c r="X8" i="2" s="1"/>
  <c r="AC8" i="2" s="1"/>
  <c r="Y5" i="2"/>
  <c r="X5" i="2" s="1"/>
  <c r="AC5" i="2" s="1"/>
  <c r="U59" i="1"/>
  <c r="T59" i="1"/>
  <c r="Y59" i="1" s="1"/>
  <c r="U58" i="1"/>
  <c r="T58" i="1"/>
  <c r="Y58" i="1" s="1"/>
  <c r="U54" i="1"/>
  <c r="T54" i="1"/>
  <c r="Y54" i="1" s="1"/>
  <c r="U52" i="1"/>
  <c r="T52" i="1"/>
  <c r="Y52" i="1" s="1"/>
  <c r="U50" i="1"/>
  <c r="T50" i="1"/>
  <c r="Y50" i="1" s="1"/>
  <c r="U47" i="1"/>
  <c r="T47" i="1"/>
  <c r="Y47" i="1" s="1"/>
  <c r="U44" i="1"/>
  <c r="T44" i="1"/>
  <c r="Y44" i="1" s="1"/>
  <c r="U43" i="1"/>
  <c r="T43" i="1"/>
  <c r="Y43" i="1" s="1"/>
  <c r="U39" i="1"/>
  <c r="T39" i="1"/>
  <c r="Y39" i="1" s="1"/>
  <c r="U38" i="1"/>
  <c r="T38" i="1"/>
  <c r="Y38" i="1" s="1"/>
  <c r="U36" i="1"/>
  <c r="T36" i="1"/>
  <c r="Y36" i="1" s="1"/>
  <c r="U34" i="1"/>
  <c r="T34" i="1"/>
  <c r="Y34" i="1" s="1"/>
  <c r="U30" i="1"/>
  <c r="T30" i="1"/>
  <c r="Y30" i="1" s="1"/>
  <c r="U25" i="1"/>
  <c r="T25" i="1"/>
  <c r="Y25" i="1" s="1"/>
  <c r="U24" i="1"/>
  <c r="T24" i="1"/>
  <c r="Y24" i="1" s="1"/>
  <c r="U22" i="1"/>
  <c r="T22" i="1"/>
  <c r="Y22" i="1" s="1"/>
  <c r="U21" i="1"/>
  <c r="T21" i="1"/>
  <c r="Y21" i="1" s="1"/>
  <c r="U20" i="1"/>
  <c r="T20" i="1"/>
  <c r="Y20" i="1" s="1"/>
  <c r="U17" i="1"/>
  <c r="T17" i="1"/>
  <c r="Y17" i="1" s="1"/>
  <c r="U12" i="1"/>
  <c r="T12" i="1"/>
  <c r="Y12" i="1" s="1"/>
  <c r="U11" i="1"/>
  <c r="T11" i="1"/>
  <c r="Y11" i="1" s="1"/>
  <c r="U10" i="1"/>
  <c r="T10" i="1"/>
  <c r="Y10" i="1" s="1"/>
  <c r="U7" i="1"/>
  <c r="T7" i="1"/>
  <c r="Y7" i="1" s="1"/>
  <c r="U6" i="1"/>
  <c r="T6" i="1"/>
  <c r="Y6" i="1" s="1"/>
  <c r="U4" i="1"/>
  <c r="T4" i="1"/>
  <c r="Y4" i="1" s="1"/>
  <c r="U3" i="1"/>
  <c r="T3" i="1"/>
  <c r="Y3" i="1" s="1"/>
</calcChain>
</file>

<file path=xl/sharedStrings.xml><?xml version="1.0" encoding="utf-8"?>
<sst xmlns="http://schemas.openxmlformats.org/spreadsheetml/2006/main" count="344" uniqueCount="80">
  <si>
    <t>学号</t>
  </si>
  <si>
    <t>非学位课各科成绩</t>
  </si>
  <si>
    <t>非学位课规格化成绩</t>
  </si>
  <si>
    <t>非学位课总学分</t>
  </si>
  <si>
    <t>总学分</t>
  </si>
  <si>
    <t>学位课规格化成绩</t>
  </si>
  <si>
    <t>班级</t>
  </si>
  <si>
    <t>综合学习成绩</t>
  </si>
  <si>
    <t>德育分</t>
  </si>
  <si>
    <t>科研分</t>
  </si>
  <si>
    <t>科研分备注</t>
  </si>
  <si>
    <t>德育分（换算）</t>
  </si>
  <si>
    <t>总得分</t>
  </si>
  <si>
    <t>成绩1</t>
  </si>
  <si>
    <t>学分1</t>
  </si>
  <si>
    <t>成绩2</t>
  </si>
  <si>
    <t>学分2</t>
  </si>
  <si>
    <t>成绩3</t>
  </si>
  <si>
    <t>学分3</t>
  </si>
  <si>
    <t>成绩4</t>
  </si>
  <si>
    <t>学分4</t>
  </si>
  <si>
    <t>成绩5</t>
  </si>
  <si>
    <t>学分5</t>
  </si>
  <si>
    <t>成绩6</t>
  </si>
  <si>
    <t>学分6</t>
  </si>
  <si>
    <t>成绩7</t>
  </si>
  <si>
    <t>学分7</t>
  </si>
  <si>
    <t>成绩8</t>
  </si>
  <si>
    <t>学分8</t>
  </si>
  <si>
    <t>成绩9</t>
  </si>
  <si>
    <t>学分9</t>
  </si>
  <si>
    <t>已修总学分</t>
  </si>
  <si>
    <r>
      <rPr>
        <sz val="11"/>
        <color theme="1"/>
        <rFont val="宋体"/>
        <family val="3"/>
        <charset val="134"/>
      </rPr>
      <t>学号</t>
    </r>
  </si>
  <si>
    <t>成绩10</t>
  </si>
  <si>
    <t>学分10</t>
  </si>
  <si>
    <t>成绩11</t>
  </si>
  <si>
    <t>学分11</t>
  </si>
  <si>
    <t>201370</t>
  </si>
  <si>
    <t>211277</t>
  </si>
  <si>
    <t>211278</t>
  </si>
  <si>
    <t>211279</t>
  </si>
  <si>
    <t>211280</t>
  </si>
  <si>
    <t>211281</t>
  </si>
  <si>
    <t>211282</t>
  </si>
  <si>
    <t>211283</t>
  </si>
  <si>
    <t>211284</t>
  </si>
  <si>
    <t>211285</t>
  </si>
  <si>
    <t>211286</t>
  </si>
  <si>
    <t>211373</t>
  </si>
  <si>
    <t>211374</t>
  </si>
  <si>
    <t>211375</t>
  </si>
  <si>
    <t>211378</t>
  </si>
  <si>
    <t>211379</t>
  </si>
  <si>
    <t>211380</t>
  </si>
  <si>
    <t>211381</t>
  </si>
  <si>
    <t>211382</t>
  </si>
  <si>
    <t>211383</t>
  </si>
  <si>
    <t>211384</t>
  </si>
  <si>
    <t>211386</t>
  </si>
  <si>
    <t>211387</t>
  </si>
  <si>
    <t>211388</t>
  </si>
  <si>
    <t>211389</t>
  </si>
  <si>
    <t>211390</t>
  </si>
  <si>
    <t>211391</t>
  </si>
  <si>
    <t>211393</t>
  </si>
  <si>
    <t>211394</t>
  </si>
  <si>
    <t>211395</t>
  </si>
  <si>
    <t>211396</t>
  </si>
  <si>
    <t>211397</t>
  </si>
  <si>
    <t>211398</t>
  </si>
  <si>
    <t>211399</t>
  </si>
  <si>
    <t>211400</t>
  </si>
  <si>
    <t>211401</t>
  </si>
  <si>
    <t>211402</t>
  </si>
  <si>
    <t>211403</t>
  </si>
  <si>
    <t>211404</t>
  </si>
  <si>
    <t>211405</t>
  </si>
  <si>
    <t>211406</t>
  </si>
  <si>
    <t>211407</t>
  </si>
  <si>
    <t>211408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</si>
</sst>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00_);[Red]\(0.000\)"/>
    <numFmt numFmtId="178" formatCode="0.00_);[Red]\(0.00\)"/>
    <numFmt numFmtId="179" formatCode="0.00_ "/>
    <numFmt numFmtId="180" formatCode="0.000_);\(0.000\)"/>
    <numFmt numFmtId="181" formatCode="0_ 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ahoma"/>
      <family val="2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9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</cellStyleXfs>
  <cellXfs count="99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4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/>
    </xf>
    <xf numFmtId="180" fontId="1" fillId="2" borderId="1" xfId="0" applyNumberFormat="1" applyFont="1" applyFill="1" applyBorder="1" applyAlignment="1">
      <alignment vertical="center"/>
    </xf>
    <xf numFmtId="0" fontId="0" fillId="0" borderId="1" xfId="0" applyBorder="1"/>
    <xf numFmtId="17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9" fontId="1" fillId="2" borderId="2" xfId="0" applyNumberFormat="1" applyFont="1" applyFill="1" applyBorder="1" applyAlignment="1">
      <alignment horizontal="center"/>
    </xf>
    <xf numFmtId="177" fontId="1" fillId="0" borderId="2" xfId="0" applyNumberFormat="1" applyFont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81" fontId="11" fillId="2" borderId="1" xfId="0" applyNumberFormat="1" applyFont="1" applyFill="1" applyBorder="1" applyAlignment="1">
      <alignment horizontal="center" vertical="center"/>
    </xf>
    <xf numFmtId="181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opLeftCell="A10" zoomScale="70" zoomScaleNormal="70" workbookViewId="0">
      <selection activeCell="AA31" sqref="AA31"/>
    </sheetView>
  </sheetViews>
  <sheetFormatPr defaultColWidth="9" defaultRowHeight="14" x14ac:dyDescent="0.3"/>
  <cols>
    <col min="18" max="18" width="9.08203125" customWidth="1"/>
    <col min="19" max="19" width="7.5" customWidth="1"/>
    <col min="20" max="20" width="17.25" customWidth="1"/>
    <col min="25" max="25" width="12.08203125" customWidth="1"/>
  </cols>
  <sheetData>
    <row r="1" spans="1:30" s="1" customFormat="1" ht="15" x14ac:dyDescent="0.25">
      <c r="A1" s="54" t="s">
        <v>0</v>
      </c>
      <c r="B1" s="54" t="s">
        <v>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23"/>
      <c r="S1" s="23"/>
      <c r="T1" s="56" t="s">
        <v>2</v>
      </c>
      <c r="U1" s="58" t="s">
        <v>3</v>
      </c>
      <c r="V1" s="66" t="s">
        <v>4</v>
      </c>
      <c r="W1" s="68" t="s">
        <v>5</v>
      </c>
      <c r="X1" s="70" t="s">
        <v>6</v>
      </c>
      <c r="Y1" s="72" t="s">
        <v>7</v>
      </c>
      <c r="Z1" s="60" t="s">
        <v>8</v>
      </c>
      <c r="AA1" s="60" t="s">
        <v>9</v>
      </c>
      <c r="AB1" s="60" t="s">
        <v>10</v>
      </c>
      <c r="AC1" s="62" t="s">
        <v>11</v>
      </c>
      <c r="AD1" s="64" t="s">
        <v>12</v>
      </c>
    </row>
    <row r="2" spans="1:30" s="2" customFormat="1" ht="13.9" customHeight="1" x14ac:dyDescent="0.3">
      <c r="A2" s="55"/>
      <c r="B2" s="19" t="s">
        <v>13</v>
      </c>
      <c r="C2" s="19" t="s">
        <v>14</v>
      </c>
      <c r="D2" s="19" t="s">
        <v>15</v>
      </c>
      <c r="E2" s="19" t="s">
        <v>16</v>
      </c>
      <c r="F2" s="19" t="s">
        <v>17</v>
      </c>
      <c r="G2" s="19" t="s">
        <v>18</v>
      </c>
      <c r="H2" s="19" t="s">
        <v>19</v>
      </c>
      <c r="I2" s="19" t="s">
        <v>20</v>
      </c>
      <c r="J2" s="19" t="s">
        <v>21</v>
      </c>
      <c r="K2" s="19" t="s">
        <v>22</v>
      </c>
      <c r="L2" s="19" t="s">
        <v>23</v>
      </c>
      <c r="M2" s="20" t="s">
        <v>24</v>
      </c>
      <c r="N2" s="20" t="s">
        <v>25</v>
      </c>
      <c r="O2" s="20" t="s">
        <v>26</v>
      </c>
      <c r="P2" s="20" t="s">
        <v>27</v>
      </c>
      <c r="Q2" s="20" t="s">
        <v>28</v>
      </c>
      <c r="R2" s="20" t="s">
        <v>29</v>
      </c>
      <c r="S2" s="20" t="s">
        <v>30</v>
      </c>
      <c r="T2" s="57"/>
      <c r="U2" s="59"/>
      <c r="V2" s="67"/>
      <c r="W2" s="69"/>
      <c r="X2" s="71"/>
      <c r="Y2" s="73"/>
      <c r="Z2" s="61"/>
      <c r="AA2" s="61"/>
      <c r="AB2" s="61"/>
      <c r="AC2" s="63"/>
      <c r="AD2" s="65"/>
    </row>
    <row r="3" spans="1:30" ht="14.5" x14ac:dyDescent="0.3">
      <c r="A3" s="24">
        <v>211170</v>
      </c>
      <c r="B3" s="8">
        <v>85</v>
      </c>
      <c r="C3" s="8">
        <v>1</v>
      </c>
      <c r="D3" s="8">
        <v>88</v>
      </c>
      <c r="E3" s="8">
        <v>2</v>
      </c>
      <c r="F3" s="8">
        <v>92</v>
      </c>
      <c r="G3" s="8">
        <v>1</v>
      </c>
      <c r="H3" s="8">
        <v>80</v>
      </c>
      <c r="I3" s="8">
        <v>2</v>
      </c>
      <c r="J3" s="8">
        <v>82</v>
      </c>
      <c r="K3" s="8">
        <v>1</v>
      </c>
      <c r="L3" s="8">
        <v>78</v>
      </c>
      <c r="M3" s="8">
        <v>1</v>
      </c>
      <c r="N3" s="8">
        <v>81</v>
      </c>
      <c r="O3" s="8">
        <v>1</v>
      </c>
      <c r="P3" s="8"/>
      <c r="Q3" s="8"/>
      <c r="R3" s="11"/>
      <c r="S3" s="11"/>
      <c r="T3" s="11">
        <f>(B3*C3+D3*E3+F3*G3+H3*I3+J3*K3+L3*M3+N3*O3+P3*Q3)/(C3+E3+G3+I3+K3+M3+O3+Q3)</f>
        <v>83.777777777777771</v>
      </c>
      <c r="U3" s="8">
        <f t="shared" ref="U3:U18" si="0">C3+E3+G3+I3+K3+M3+O3+Q3</f>
        <v>9</v>
      </c>
      <c r="V3" s="8"/>
      <c r="W3" s="11">
        <v>77.44</v>
      </c>
      <c r="X3" s="8">
        <v>1</v>
      </c>
      <c r="Y3" s="11">
        <f>0.6*W3+0.4*T3</f>
        <v>79.975111111111119</v>
      </c>
      <c r="Z3" s="13"/>
      <c r="AA3" s="13"/>
      <c r="AB3" s="13"/>
      <c r="AC3" s="13"/>
      <c r="AD3" s="13"/>
    </row>
    <row r="4" spans="1:30" ht="14.5" x14ac:dyDescent="0.3">
      <c r="A4" s="24">
        <v>211171</v>
      </c>
      <c r="B4" s="8">
        <v>88</v>
      </c>
      <c r="C4" s="8">
        <v>2</v>
      </c>
      <c r="D4" s="8">
        <v>81</v>
      </c>
      <c r="E4" s="8">
        <v>1</v>
      </c>
      <c r="F4" s="8">
        <v>81</v>
      </c>
      <c r="G4" s="8">
        <v>1</v>
      </c>
      <c r="H4" s="8">
        <v>74</v>
      </c>
      <c r="I4" s="8">
        <v>2</v>
      </c>
      <c r="J4" s="8">
        <v>82</v>
      </c>
      <c r="K4" s="8">
        <v>1</v>
      </c>
      <c r="L4" s="8">
        <v>82</v>
      </c>
      <c r="M4" s="8">
        <v>2</v>
      </c>
      <c r="N4" s="8"/>
      <c r="O4" s="8"/>
      <c r="P4" s="8"/>
      <c r="Q4" s="8"/>
      <c r="R4" s="11"/>
      <c r="S4" s="11"/>
      <c r="T4" s="11">
        <f>(B4*C4+D4*E4+F4*G4+H4*I4+J4*K4+L4*M4+N4*O4+P4*Q4)/(C4+E4+G4+I4+K4+M4+O4+Q4)</f>
        <v>81.333333333333329</v>
      </c>
      <c r="U4" s="8">
        <f t="shared" si="0"/>
        <v>9</v>
      </c>
      <c r="V4" s="8"/>
      <c r="W4" s="11">
        <v>80.56</v>
      </c>
      <c r="X4" s="8">
        <v>1</v>
      </c>
      <c r="Y4" s="11">
        <f>0.6*W4+0.4*T4</f>
        <v>80.86933333333333</v>
      </c>
      <c r="Z4" s="13"/>
      <c r="AA4" s="13"/>
      <c r="AB4" s="13"/>
      <c r="AC4" s="13"/>
      <c r="AD4" s="13"/>
    </row>
    <row r="5" spans="1:30" x14ac:dyDescent="0.3">
      <c r="A5" s="24">
        <v>211172</v>
      </c>
      <c r="B5" s="21">
        <v>86</v>
      </c>
      <c r="C5" s="21">
        <v>2</v>
      </c>
      <c r="D5" s="21">
        <v>80</v>
      </c>
      <c r="E5" s="21">
        <v>1</v>
      </c>
      <c r="F5" s="21">
        <v>80</v>
      </c>
      <c r="G5" s="21">
        <v>1</v>
      </c>
      <c r="H5" s="21">
        <v>80</v>
      </c>
      <c r="I5" s="21">
        <v>1</v>
      </c>
      <c r="J5" s="21">
        <v>80</v>
      </c>
      <c r="K5" s="21">
        <v>1</v>
      </c>
      <c r="L5" s="21">
        <v>79</v>
      </c>
      <c r="M5" s="21">
        <v>1</v>
      </c>
      <c r="N5" s="21"/>
      <c r="O5" s="21"/>
      <c r="P5" s="21"/>
      <c r="Q5" s="21"/>
      <c r="R5" s="21"/>
      <c r="S5" s="21"/>
      <c r="T5" s="17">
        <f>(B5*C5+D5*E5+F5*G5+H5*I5+J5*K5+L5*M5+N5*O5+P5*Q5)/U5</f>
        <v>81.571428571428569</v>
      </c>
      <c r="U5" s="10">
        <f t="shared" si="0"/>
        <v>7</v>
      </c>
      <c r="V5" s="21">
        <v>26</v>
      </c>
      <c r="W5" s="21">
        <v>83.89</v>
      </c>
      <c r="X5" s="21">
        <v>2</v>
      </c>
      <c r="Y5" s="17">
        <f>T5*0.4+W5*0.6</f>
        <v>82.962571428571422</v>
      </c>
      <c r="Z5" s="13"/>
      <c r="AA5" s="13"/>
      <c r="AB5" s="13"/>
      <c r="AC5" s="13"/>
      <c r="AD5" s="13"/>
    </row>
    <row r="6" spans="1:30" ht="14.5" x14ac:dyDescent="0.3">
      <c r="A6" s="24">
        <v>211173</v>
      </c>
      <c r="B6" s="8">
        <v>82</v>
      </c>
      <c r="C6" s="8">
        <v>1</v>
      </c>
      <c r="D6" s="8">
        <v>88</v>
      </c>
      <c r="E6" s="8">
        <v>2</v>
      </c>
      <c r="F6" s="8">
        <v>82</v>
      </c>
      <c r="G6" s="8">
        <v>1</v>
      </c>
      <c r="H6" s="8">
        <v>82</v>
      </c>
      <c r="I6" s="8">
        <v>1</v>
      </c>
      <c r="J6" s="8">
        <v>81</v>
      </c>
      <c r="K6" s="8">
        <v>1</v>
      </c>
      <c r="L6" s="8">
        <v>82</v>
      </c>
      <c r="M6" s="8">
        <v>2</v>
      </c>
      <c r="N6" s="8">
        <v>82</v>
      </c>
      <c r="O6" s="8">
        <v>1</v>
      </c>
      <c r="P6" s="8"/>
      <c r="Q6" s="8"/>
      <c r="R6" s="11"/>
      <c r="S6" s="11"/>
      <c r="T6" s="11">
        <f>(B6*C6+D6*E6+F6*G6+H6*I6+J6*K6+L6*M6+N6*O6+P6*Q6)/(C6+E6+G6+I6+K6+M6+O6+Q6)</f>
        <v>83.222222222222229</v>
      </c>
      <c r="U6" s="8">
        <f t="shared" si="0"/>
        <v>9</v>
      </c>
      <c r="V6" s="8"/>
      <c r="W6" s="11">
        <v>85.72</v>
      </c>
      <c r="X6" s="8">
        <v>1</v>
      </c>
      <c r="Y6" s="11">
        <f>0.6*W6+0.4*T6</f>
        <v>84.720888888888879</v>
      </c>
      <c r="Z6" s="13"/>
      <c r="AA6" s="13"/>
      <c r="AB6" s="13"/>
      <c r="AC6" s="13"/>
      <c r="AD6" s="13"/>
    </row>
    <row r="7" spans="1:30" ht="14.5" x14ac:dyDescent="0.3">
      <c r="A7" s="24">
        <v>211174</v>
      </c>
      <c r="B7" s="8">
        <v>78</v>
      </c>
      <c r="C7" s="8">
        <v>1</v>
      </c>
      <c r="D7" s="8">
        <v>88</v>
      </c>
      <c r="E7" s="8">
        <v>2</v>
      </c>
      <c r="F7" s="8">
        <v>83</v>
      </c>
      <c r="G7" s="8">
        <v>1</v>
      </c>
      <c r="H7" s="8">
        <v>81</v>
      </c>
      <c r="I7" s="8">
        <v>1</v>
      </c>
      <c r="J7" s="8">
        <v>80</v>
      </c>
      <c r="K7" s="8">
        <v>1</v>
      </c>
      <c r="L7" s="8">
        <v>89</v>
      </c>
      <c r="M7" s="8">
        <v>2</v>
      </c>
      <c r="N7" s="8"/>
      <c r="O7" s="8"/>
      <c r="P7" s="8"/>
      <c r="Q7" s="8"/>
      <c r="R7" s="11"/>
      <c r="S7" s="11"/>
      <c r="T7" s="11">
        <f>(B7*C7+D7*E7+F7*G7+H7*I7+J7*K7+L7*M7+N7*O7+P7*Q7)/(C7+E7+G7+I7+K7+M7+O7+Q7)</f>
        <v>84.5</v>
      </c>
      <c r="U7" s="8">
        <f t="shared" si="0"/>
        <v>8</v>
      </c>
      <c r="V7" s="8"/>
      <c r="W7" s="11">
        <v>84.05</v>
      </c>
      <c r="X7" s="8">
        <v>1</v>
      </c>
      <c r="Y7" s="11">
        <f>0.6*W7+0.4*T7</f>
        <v>84.23</v>
      </c>
      <c r="Z7" s="13"/>
      <c r="AA7" s="13"/>
      <c r="AB7" s="13"/>
      <c r="AC7" s="13"/>
      <c r="AD7" s="13"/>
    </row>
    <row r="8" spans="1:30" x14ac:dyDescent="0.3">
      <c r="A8" s="24">
        <v>211176</v>
      </c>
      <c r="B8" s="21">
        <v>83</v>
      </c>
      <c r="C8" s="21">
        <v>1</v>
      </c>
      <c r="D8" s="21">
        <v>88</v>
      </c>
      <c r="E8" s="21">
        <v>2</v>
      </c>
      <c r="F8" s="21">
        <v>83</v>
      </c>
      <c r="G8" s="21">
        <v>1</v>
      </c>
      <c r="H8" s="21">
        <v>81</v>
      </c>
      <c r="I8" s="21">
        <v>1</v>
      </c>
      <c r="J8" s="21">
        <v>83</v>
      </c>
      <c r="K8" s="21">
        <v>1</v>
      </c>
      <c r="L8" s="21">
        <v>77</v>
      </c>
      <c r="M8" s="21">
        <v>2</v>
      </c>
      <c r="N8" s="21">
        <v>82</v>
      </c>
      <c r="O8" s="21">
        <v>1</v>
      </c>
      <c r="P8" s="21"/>
      <c r="Q8" s="21"/>
      <c r="R8" s="21"/>
      <c r="S8" s="21"/>
      <c r="T8" s="17">
        <f>(B8*C8+D8*E8+F8*G8+H8*I8+J8*K8+L8*M8+N8*O8+P8*Q8)/U8</f>
        <v>82.444444444444443</v>
      </c>
      <c r="U8" s="10">
        <f t="shared" si="0"/>
        <v>9</v>
      </c>
      <c r="V8" s="21">
        <v>27</v>
      </c>
      <c r="W8" s="21">
        <v>82.22</v>
      </c>
      <c r="X8" s="21">
        <v>2</v>
      </c>
      <c r="Y8" s="17">
        <f>T8*0.4+W8*0.6</f>
        <v>82.309777777777782</v>
      </c>
      <c r="Z8" s="13"/>
      <c r="AA8" s="13"/>
      <c r="AB8" s="13"/>
      <c r="AC8" s="13"/>
      <c r="AD8" s="13"/>
    </row>
    <row r="9" spans="1:30" x14ac:dyDescent="0.3">
      <c r="A9" s="24">
        <v>211177</v>
      </c>
      <c r="B9" s="21">
        <v>85</v>
      </c>
      <c r="C9" s="21">
        <v>1</v>
      </c>
      <c r="D9" s="21">
        <v>88</v>
      </c>
      <c r="E9" s="21">
        <v>2</v>
      </c>
      <c r="F9" s="21">
        <v>82</v>
      </c>
      <c r="G9" s="21">
        <v>1</v>
      </c>
      <c r="H9" s="21">
        <v>82</v>
      </c>
      <c r="I9" s="21">
        <v>1</v>
      </c>
      <c r="J9" s="21">
        <v>86</v>
      </c>
      <c r="K9" s="21">
        <v>1</v>
      </c>
      <c r="L9" s="21">
        <v>83</v>
      </c>
      <c r="M9" s="21">
        <v>2</v>
      </c>
      <c r="N9" s="21">
        <v>79</v>
      </c>
      <c r="O9" s="21">
        <v>1</v>
      </c>
      <c r="P9" s="21"/>
      <c r="Q9" s="21"/>
      <c r="R9" s="21"/>
      <c r="S9" s="21"/>
      <c r="T9" s="17">
        <f>(B9*C9+D9*E9+F9*G9+H9*I9+J9*K9+L9*M9+N9*O9+P9*Q9)/U9</f>
        <v>84</v>
      </c>
      <c r="U9" s="10">
        <f t="shared" si="0"/>
        <v>9</v>
      </c>
      <c r="V9" s="21">
        <v>27</v>
      </c>
      <c r="W9" s="21">
        <v>85</v>
      </c>
      <c r="X9" s="21">
        <v>2</v>
      </c>
      <c r="Y9" s="17">
        <f>T9*0.4+W9*0.6</f>
        <v>84.6</v>
      </c>
      <c r="Z9" s="13"/>
      <c r="AA9" s="13"/>
      <c r="AB9" s="13"/>
      <c r="AC9" s="13"/>
      <c r="AD9" s="13"/>
    </row>
    <row r="10" spans="1:30" ht="14.5" x14ac:dyDescent="0.3">
      <c r="A10" s="24">
        <v>211178</v>
      </c>
      <c r="B10" s="8">
        <v>79</v>
      </c>
      <c r="C10" s="8">
        <v>2</v>
      </c>
      <c r="D10" s="8">
        <v>88</v>
      </c>
      <c r="E10" s="8">
        <v>2</v>
      </c>
      <c r="F10" s="8">
        <v>82</v>
      </c>
      <c r="G10" s="8">
        <v>1</v>
      </c>
      <c r="H10" s="8">
        <v>84</v>
      </c>
      <c r="I10" s="8">
        <v>2</v>
      </c>
      <c r="J10" s="8">
        <v>79</v>
      </c>
      <c r="K10" s="8">
        <v>1</v>
      </c>
      <c r="L10" s="8">
        <v>91</v>
      </c>
      <c r="M10" s="8">
        <v>2</v>
      </c>
      <c r="N10" s="8"/>
      <c r="O10" s="8"/>
      <c r="P10" s="8"/>
      <c r="Q10" s="8"/>
      <c r="R10" s="11"/>
      <c r="S10" s="11"/>
      <c r="T10" s="11">
        <f>(B10*C10+D10*E10+F10*G10+H10*I10+J10*K10+L10*M10+N10*O10+P10*Q10)/(C10+E10+G10+I10+K10+M10+O10+Q10)</f>
        <v>84.5</v>
      </c>
      <c r="U10" s="8">
        <f t="shared" si="0"/>
        <v>10</v>
      </c>
      <c r="V10" s="8"/>
      <c r="W10" s="11">
        <v>78.37</v>
      </c>
      <c r="X10" s="8">
        <v>1</v>
      </c>
      <c r="Y10" s="11">
        <f>0.6*W10+0.4*T10</f>
        <v>80.822000000000003</v>
      </c>
      <c r="Z10" s="13"/>
      <c r="AA10" s="13"/>
      <c r="AB10" s="13"/>
      <c r="AC10" s="13"/>
      <c r="AD10" s="13"/>
    </row>
    <row r="11" spans="1:30" ht="14.5" x14ac:dyDescent="0.3">
      <c r="A11" s="24">
        <v>211180</v>
      </c>
      <c r="B11" s="8">
        <v>88</v>
      </c>
      <c r="C11" s="8">
        <v>1</v>
      </c>
      <c r="D11" s="8">
        <v>84</v>
      </c>
      <c r="E11" s="8">
        <v>2</v>
      </c>
      <c r="F11" s="8">
        <v>80</v>
      </c>
      <c r="G11" s="8">
        <v>1</v>
      </c>
      <c r="H11" s="8">
        <v>81</v>
      </c>
      <c r="I11" s="8">
        <v>1</v>
      </c>
      <c r="J11" s="8">
        <v>89</v>
      </c>
      <c r="K11" s="8">
        <v>3</v>
      </c>
      <c r="L11" s="8">
        <v>78</v>
      </c>
      <c r="M11" s="8">
        <v>1</v>
      </c>
      <c r="N11" s="8"/>
      <c r="O11" s="8"/>
      <c r="P11" s="8"/>
      <c r="Q11" s="8"/>
      <c r="R11" s="11"/>
      <c r="S11" s="11"/>
      <c r="T11" s="11">
        <f>(B11*C11+D11*E11+F11*G11+H11*I11+J11*K11+L11*M11+N11*O11+P11*Q11)/(C11+E11+G11+I11+K11+M11+O11+Q11)</f>
        <v>84.666666666666671</v>
      </c>
      <c r="U11" s="8">
        <f t="shared" si="0"/>
        <v>9</v>
      </c>
      <c r="V11" s="8"/>
      <c r="W11" s="11">
        <v>85.58</v>
      </c>
      <c r="X11" s="8">
        <v>1</v>
      </c>
      <c r="Y11" s="11">
        <f>0.6*W11+0.4*T11</f>
        <v>85.214666666666659</v>
      </c>
      <c r="Z11" s="13"/>
      <c r="AA11" s="13"/>
      <c r="AB11" s="13"/>
      <c r="AC11" s="13"/>
      <c r="AD11" s="13"/>
    </row>
    <row r="12" spans="1:30" ht="14.5" x14ac:dyDescent="0.3">
      <c r="A12" s="24">
        <v>211182</v>
      </c>
      <c r="B12" s="8">
        <v>78</v>
      </c>
      <c r="C12" s="8">
        <v>1</v>
      </c>
      <c r="D12" s="8">
        <v>87</v>
      </c>
      <c r="E12" s="8">
        <v>2</v>
      </c>
      <c r="F12" s="8">
        <v>82</v>
      </c>
      <c r="G12" s="8">
        <v>1</v>
      </c>
      <c r="H12" s="8">
        <v>81</v>
      </c>
      <c r="I12" s="8">
        <v>1</v>
      </c>
      <c r="J12" s="8">
        <v>79</v>
      </c>
      <c r="K12" s="8">
        <v>1</v>
      </c>
      <c r="L12" s="8">
        <v>81</v>
      </c>
      <c r="M12" s="8">
        <v>1</v>
      </c>
      <c r="N12" s="8">
        <v>84</v>
      </c>
      <c r="O12" s="8">
        <v>2</v>
      </c>
      <c r="P12" s="8"/>
      <c r="Q12" s="8"/>
      <c r="R12" s="11"/>
      <c r="S12" s="11"/>
      <c r="T12" s="11">
        <f>(B12*C12+D12*E12+F12*G12+H12*I12+J12*K12+L12*M12+N12*O12+P12*Q12)/(C12+E12+G12+I12+K12+M12+O12+Q12)</f>
        <v>82.555555555555557</v>
      </c>
      <c r="U12" s="8">
        <f t="shared" si="0"/>
        <v>9</v>
      </c>
      <c r="V12" s="8"/>
      <c r="W12" s="11">
        <v>83.78</v>
      </c>
      <c r="X12" s="8">
        <v>1</v>
      </c>
      <c r="Y12" s="11">
        <f>0.6*W12+0.4*T12</f>
        <v>83.290222222222226</v>
      </c>
      <c r="Z12" s="13"/>
      <c r="AA12" s="13"/>
      <c r="AB12" s="13"/>
      <c r="AC12" s="13"/>
      <c r="AD12" s="13"/>
    </row>
    <row r="13" spans="1:30" x14ac:dyDescent="0.3">
      <c r="A13" s="24">
        <v>211183</v>
      </c>
      <c r="B13" s="21">
        <v>80</v>
      </c>
      <c r="C13" s="21">
        <v>1</v>
      </c>
      <c r="D13" s="21">
        <v>88</v>
      </c>
      <c r="E13" s="21">
        <v>2</v>
      </c>
      <c r="F13" s="21">
        <v>81</v>
      </c>
      <c r="G13" s="21">
        <v>1</v>
      </c>
      <c r="H13" s="21">
        <v>82</v>
      </c>
      <c r="I13" s="21">
        <v>1</v>
      </c>
      <c r="J13" s="21">
        <v>82</v>
      </c>
      <c r="K13" s="21">
        <v>1</v>
      </c>
      <c r="L13" s="21">
        <v>93</v>
      </c>
      <c r="M13" s="21">
        <v>2</v>
      </c>
      <c r="N13" s="21">
        <v>84</v>
      </c>
      <c r="O13" s="21">
        <v>1</v>
      </c>
      <c r="P13" s="21"/>
      <c r="Q13" s="21"/>
      <c r="R13" s="21"/>
      <c r="S13" s="21"/>
      <c r="T13" s="17">
        <f>(B13*C13+D13*E13+F13*G13+H13*I13+J13*K13+L13*M13+N13*O13+P13*Q13)/U13</f>
        <v>85.666666666666671</v>
      </c>
      <c r="U13" s="10">
        <f t="shared" si="0"/>
        <v>9</v>
      </c>
      <c r="V13" s="21">
        <v>27</v>
      </c>
      <c r="W13" s="21">
        <v>84.89</v>
      </c>
      <c r="X13" s="21">
        <v>2</v>
      </c>
      <c r="Y13" s="17">
        <f>T13*0.4+W13*0.6</f>
        <v>85.200666666666677</v>
      </c>
      <c r="Z13" s="13"/>
      <c r="AA13" s="13"/>
      <c r="AB13" s="13"/>
      <c r="AC13" s="13"/>
      <c r="AD13" s="13"/>
    </row>
    <row r="14" spans="1:30" x14ac:dyDescent="0.3">
      <c r="A14" s="24">
        <v>211184</v>
      </c>
      <c r="B14" s="21">
        <v>85</v>
      </c>
      <c r="C14" s="21">
        <v>1</v>
      </c>
      <c r="D14" s="21">
        <v>88</v>
      </c>
      <c r="E14" s="21">
        <v>2</v>
      </c>
      <c r="F14" s="21">
        <v>88</v>
      </c>
      <c r="G14" s="21">
        <v>1</v>
      </c>
      <c r="H14" s="21">
        <v>82</v>
      </c>
      <c r="I14" s="21">
        <v>1</v>
      </c>
      <c r="J14" s="21">
        <v>85</v>
      </c>
      <c r="K14" s="21">
        <v>1</v>
      </c>
      <c r="L14" s="21">
        <v>81</v>
      </c>
      <c r="M14" s="21">
        <v>1</v>
      </c>
      <c r="N14" s="21">
        <v>83</v>
      </c>
      <c r="O14" s="21">
        <v>2</v>
      </c>
      <c r="P14" s="21"/>
      <c r="Q14" s="21"/>
      <c r="R14" s="21"/>
      <c r="S14" s="21"/>
      <c r="T14" s="17">
        <f>(B14*C14+D14*E14+F14*G14+H14*I14+J14*K14+L14*M14+N14*O14+P14*Q14)/U14</f>
        <v>84.777777777777771</v>
      </c>
      <c r="U14" s="10">
        <f t="shared" si="0"/>
        <v>9</v>
      </c>
      <c r="V14" s="21">
        <v>27</v>
      </c>
      <c r="W14" s="21">
        <v>88.11</v>
      </c>
      <c r="X14" s="21">
        <v>2</v>
      </c>
      <c r="Y14" s="17">
        <f>T14*0.4+W14*0.6</f>
        <v>86.777111111111111</v>
      </c>
      <c r="Z14" s="13"/>
      <c r="AA14" s="13"/>
      <c r="AB14" s="13"/>
      <c r="AC14" s="13"/>
      <c r="AD14" s="13"/>
    </row>
    <row r="15" spans="1:30" x14ac:dyDescent="0.3">
      <c r="A15" s="24">
        <v>211186</v>
      </c>
      <c r="B15" s="21">
        <v>83</v>
      </c>
      <c r="C15" s="21">
        <v>1</v>
      </c>
      <c r="D15" s="21">
        <v>86</v>
      </c>
      <c r="E15" s="21">
        <v>2</v>
      </c>
      <c r="F15" s="21">
        <v>89</v>
      </c>
      <c r="G15" s="21">
        <v>2</v>
      </c>
      <c r="H15" s="21">
        <v>82</v>
      </c>
      <c r="I15" s="21">
        <v>1</v>
      </c>
      <c r="J15" s="21">
        <v>82</v>
      </c>
      <c r="K15" s="21">
        <v>1</v>
      </c>
      <c r="L15" s="21">
        <v>79</v>
      </c>
      <c r="M15" s="21">
        <v>1</v>
      </c>
      <c r="N15" s="21">
        <v>79</v>
      </c>
      <c r="O15" s="21">
        <v>1</v>
      </c>
      <c r="P15" s="21"/>
      <c r="Q15" s="21"/>
      <c r="R15" s="21"/>
      <c r="S15" s="21"/>
      <c r="T15" s="17">
        <f>(B15*C15+D15*E15+F15*G15+H15*I15+J15*K15+L15*M15+N15*O15+P15*Q15)/U15</f>
        <v>83.888888888888886</v>
      </c>
      <c r="U15" s="10">
        <f t="shared" si="0"/>
        <v>9</v>
      </c>
      <c r="V15" s="21">
        <v>27</v>
      </c>
      <c r="W15" s="21">
        <v>86.39</v>
      </c>
      <c r="X15" s="21">
        <v>2</v>
      </c>
      <c r="Y15" s="17">
        <f>T15*0.4+W15*0.6</f>
        <v>85.389555555555546</v>
      </c>
      <c r="Z15" s="13"/>
      <c r="AA15" s="13"/>
      <c r="AB15" s="13"/>
      <c r="AC15" s="13"/>
      <c r="AD15" s="13"/>
    </row>
    <row r="16" spans="1:30" x14ac:dyDescent="0.3">
      <c r="A16" s="24">
        <v>211187</v>
      </c>
      <c r="B16" s="21">
        <v>88</v>
      </c>
      <c r="C16" s="21">
        <v>2</v>
      </c>
      <c r="D16" s="21">
        <v>80</v>
      </c>
      <c r="E16" s="21">
        <v>1</v>
      </c>
      <c r="F16" s="21">
        <v>82</v>
      </c>
      <c r="G16" s="21">
        <v>1</v>
      </c>
      <c r="H16" s="21">
        <v>79</v>
      </c>
      <c r="I16" s="21">
        <v>1</v>
      </c>
      <c r="J16" s="21">
        <v>74</v>
      </c>
      <c r="K16" s="21">
        <v>2</v>
      </c>
      <c r="L16" s="21">
        <v>83</v>
      </c>
      <c r="M16" s="21">
        <v>2</v>
      </c>
      <c r="N16" s="21">
        <v>79</v>
      </c>
      <c r="O16" s="21">
        <v>1</v>
      </c>
      <c r="P16" s="21"/>
      <c r="Q16" s="21"/>
      <c r="R16" s="21"/>
      <c r="S16" s="21"/>
      <c r="T16" s="17">
        <f>(B16*C16+D16*E16+F16*G16+H16*I16+J16*K16+L16*M16+N16*O16+P16*Q16)/U16</f>
        <v>81</v>
      </c>
      <c r="U16" s="10">
        <f t="shared" si="0"/>
        <v>10</v>
      </c>
      <c r="V16" s="21">
        <v>29</v>
      </c>
      <c r="W16" s="21">
        <v>79.11</v>
      </c>
      <c r="X16" s="21">
        <v>2</v>
      </c>
      <c r="Y16" s="17">
        <f>T16*0.4+W16*0.6</f>
        <v>79.866</v>
      </c>
      <c r="Z16" s="13"/>
      <c r="AA16" s="13"/>
      <c r="AB16" s="13"/>
      <c r="AC16" s="13"/>
      <c r="AD16" s="13"/>
    </row>
    <row r="17" spans="1:30" ht="14.5" x14ac:dyDescent="0.3">
      <c r="A17" s="24">
        <v>211188</v>
      </c>
      <c r="B17" s="8">
        <v>80</v>
      </c>
      <c r="C17" s="8">
        <v>1</v>
      </c>
      <c r="D17" s="8">
        <v>88</v>
      </c>
      <c r="E17" s="8">
        <v>2</v>
      </c>
      <c r="F17" s="8">
        <v>64</v>
      </c>
      <c r="G17" s="8">
        <v>1</v>
      </c>
      <c r="H17" s="8">
        <v>78</v>
      </c>
      <c r="I17" s="8">
        <v>2</v>
      </c>
      <c r="J17" s="8">
        <v>82</v>
      </c>
      <c r="K17" s="8">
        <v>1</v>
      </c>
      <c r="L17" s="8">
        <v>79</v>
      </c>
      <c r="M17" s="8">
        <v>1</v>
      </c>
      <c r="N17" s="8">
        <v>79</v>
      </c>
      <c r="O17" s="8">
        <v>1</v>
      </c>
      <c r="P17" s="8"/>
      <c r="Q17" s="8"/>
      <c r="R17" s="11"/>
      <c r="S17" s="11"/>
      <c r="T17" s="11">
        <f>(B17*C17+D17*E17+F17*G17+H17*I17+J17*K17+L17*M17+N17*O17+P17*Q17)/(C17+E17+G17+I17+K17+M17+O17+Q17)</f>
        <v>79.555555555555557</v>
      </c>
      <c r="U17" s="8">
        <f t="shared" si="0"/>
        <v>9</v>
      </c>
      <c r="V17" s="8"/>
      <c r="W17" s="11">
        <v>81.44</v>
      </c>
      <c r="X17" s="8">
        <v>1</v>
      </c>
      <c r="Y17" s="11">
        <f>0.6*W17+0.4*T17</f>
        <v>80.686222222222227</v>
      </c>
      <c r="Z17" s="13"/>
      <c r="AA17" s="13"/>
      <c r="AB17" s="13"/>
      <c r="AC17" s="13"/>
      <c r="AD17" s="13"/>
    </row>
    <row r="18" spans="1:30" ht="14.5" x14ac:dyDescent="0.3">
      <c r="A18" s="46">
        <v>211189</v>
      </c>
      <c r="B18" s="45">
        <v>88</v>
      </c>
      <c r="C18" s="45">
        <v>2</v>
      </c>
      <c r="D18" s="45">
        <v>82</v>
      </c>
      <c r="E18" s="45">
        <v>1</v>
      </c>
      <c r="F18" s="45">
        <v>82</v>
      </c>
      <c r="G18" s="45">
        <v>1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>
        <f>(B18*C18+D18*E18+F18*G18+H18*I18+J18*K18+L18*M18+N18*O18+P18*Q18)/(C18+E18+G18+I18+K18+M18+O18+Q18)</f>
        <v>85</v>
      </c>
      <c r="U18" s="8">
        <f t="shared" si="0"/>
        <v>4</v>
      </c>
      <c r="V18" s="45"/>
      <c r="W18" s="45"/>
      <c r="X18" s="8">
        <v>2</v>
      </c>
      <c r="Y18" s="11">
        <f>0.6*W18+0.4*T18</f>
        <v>34</v>
      </c>
      <c r="Z18" s="45"/>
      <c r="AA18" s="45"/>
      <c r="AB18" s="45"/>
      <c r="AC18" s="45"/>
      <c r="AD18" s="45"/>
    </row>
    <row r="19" spans="1:30" x14ac:dyDescent="0.3">
      <c r="A19" s="24">
        <v>211190</v>
      </c>
      <c r="B19" s="21">
        <v>88</v>
      </c>
      <c r="C19" s="21">
        <v>2</v>
      </c>
      <c r="D19" s="21">
        <v>80</v>
      </c>
      <c r="E19" s="21">
        <v>1</v>
      </c>
      <c r="F19" s="21">
        <v>78</v>
      </c>
      <c r="G19" s="21">
        <v>1</v>
      </c>
      <c r="H19" s="21">
        <v>80</v>
      </c>
      <c r="I19" s="21">
        <v>1</v>
      </c>
      <c r="J19" s="21">
        <v>81</v>
      </c>
      <c r="K19" s="21">
        <v>1</v>
      </c>
      <c r="L19" s="21">
        <v>88</v>
      </c>
      <c r="M19" s="21">
        <v>2</v>
      </c>
      <c r="N19" s="21">
        <v>79</v>
      </c>
      <c r="O19" s="21">
        <v>1</v>
      </c>
      <c r="P19" s="21"/>
      <c r="Q19" s="21"/>
      <c r="R19" s="21"/>
      <c r="S19" s="21"/>
      <c r="T19" s="17">
        <f>(B19*C19+D19*E19+F19*G19+H19*I19+J19*K19+L19*M19+N19*O19+P19*Q19)/U19</f>
        <v>83.333333333333329</v>
      </c>
      <c r="U19" s="10">
        <f t="shared" ref="U19:U59" si="1">C19+E19+G19+I19+K19+M19+O19+Q19</f>
        <v>9</v>
      </c>
      <c r="V19" s="21">
        <v>27</v>
      </c>
      <c r="W19" s="21">
        <v>83.33</v>
      </c>
      <c r="X19" s="21">
        <v>2</v>
      </c>
      <c r="Y19" s="17">
        <f>T19*0.4+W19*0.6</f>
        <v>83.331333333333333</v>
      </c>
      <c r="Z19" s="13"/>
      <c r="AA19" s="13"/>
      <c r="AB19" s="13"/>
      <c r="AC19" s="13"/>
      <c r="AD19" s="13"/>
    </row>
    <row r="20" spans="1:30" ht="14.5" x14ac:dyDescent="0.3">
      <c r="A20" s="24">
        <v>211191</v>
      </c>
      <c r="B20" s="8">
        <v>79</v>
      </c>
      <c r="C20" s="8">
        <v>1</v>
      </c>
      <c r="D20" s="8">
        <v>88</v>
      </c>
      <c r="E20" s="8">
        <v>2</v>
      </c>
      <c r="F20" s="8">
        <v>82</v>
      </c>
      <c r="G20" s="8">
        <v>1</v>
      </c>
      <c r="H20" s="8">
        <v>81</v>
      </c>
      <c r="I20" s="8">
        <v>1</v>
      </c>
      <c r="J20" s="8">
        <v>84</v>
      </c>
      <c r="K20" s="8">
        <v>1</v>
      </c>
      <c r="L20" s="8">
        <v>83</v>
      </c>
      <c r="M20" s="8">
        <v>1</v>
      </c>
      <c r="N20" s="8">
        <v>85</v>
      </c>
      <c r="O20" s="8">
        <v>2</v>
      </c>
      <c r="P20" s="8">
        <v>87</v>
      </c>
      <c r="Q20" s="8">
        <v>2</v>
      </c>
      <c r="R20" s="11"/>
      <c r="S20" s="11"/>
      <c r="T20" s="11">
        <f>(B20*C20+D20*E20+F20*G20+H20*I20+J20*K20+L20*M20+N20*O20+P20*Q20)/(C20+E20+G20+I20+K20+M20+O20+Q20)</f>
        <v>84.454545454545453</v>
      </c>
      <c r="U20" s="8">
        <f t="shared" si="1"/>
        <v>11</v>
      </c>
      <c r="V20" s="8"/>
      <c r="W20" s="11">
        <v>82</v>
      </c>
      <c r="X20" s="8">
        <v>1</v>
      </c>
      <c r="Y20" s="11">
        <f>0.6*W20+0.4*T20</f>
        <v>82.98181818181817</v>
      </c>
      <c r="Z20" s="13"/>
      <c r="AA20" s="13"/>
      <c r="AB20" s="13"/>
      <c r="AC20" s="13"/>
      <c r="AD20" s="13"/>
    </row>
    <row r="21" spans="1:30" ht="14.5" x14ac:dyDescent="0.3">
      <c r="A21" s="24">
        <v>211192</v>
      </c>
      <c r="B21" s="8">
        <v>81</v>
      </c>
      <c r="C21" s="8">
        <v>1</v>
      </c>
      <c r="D21" s="8">
        <v>83</v>
      </c>
      <c r="E21" s="8">
        <v>2</v>
      </c>
      <c r="F21" s="8">
        <v>79</v>
      </c>
      <c r="G21" s="8">
        <v>2</v>
      </c>
      <c r="H21" s="8">
        <v>81</v>
      </c>
      <c r="I21" s="8">
        <v>1</v>
      </c>
      <c r="J21" s="8">
        <v>82</v>
      </c>
      <c r="K21" s="8">
        <v>1</v>
      </c>
      <c r="L21" s="8">
        <v>83</v>
      </c>
      <c r="M21" s="8">
        <v>1</v>
      </c>
      <c r="N21" s="8">
        <v>76</v>
      </c>
      <c r="O21" s="8">
        <v>1</v>
      </c>
      <c r="P21" s="8"/>
      <c r="Q21" s="8"/>
      <c r="R21" s="11"/>
      <c r="S21" s="11"/>
      <c r="T21" s="11">
        <f>(B21*C21+D21*E21+F21*G21+H21*I21+J21*K21+L21*M21+N21*O21+P21*Q21)/(C21+E21+G21+I21+K21+M21+O21+Q21)</f>
        <v>80.777777777777771</v>
      </c>
      <c r="U21" s="8">
        <f t="shared" si="1"/>
        <v>9</v>
      </c>
      <c r="V21" s="8"/>
      <c r="W21" s="11">
        <v>80.05</v>
      </c>
      <c r="X21" s="8">
        <v>1</v>
      </c>
      <c r="Y21" s="11">
        <f>0.6*W21+0.4*T21</f>
        <v>80.341111111111104</v>
      </c>
      <c r="Z21" s="13"/>
      <c r="AA21" s="13"/>
      <c r="AB21" s="13"/>
      <c r="AC21" s="13"/>
      <c r="AD21" s="13"/>
    </row>
    <row r="22" spans="1:30" ht="14.5" x14ac:dyDescent="0.3">
      <c r="A22" s="24">
        <v>211194</v>
      </c>
      <c r="B22" s="8">
        <v>81</v>
      </c>
      <c r="C22" s="8">
        <v>1</v>
      </c>
      <c r="D22" s="8">
        <v>75</v>
      </c>
      <c r="E22" s="8">
        <v>2</v>
      </c>
      <c r="F22" s="8">
        <v>79</v>
      </c>
      <c r="G22" s="8">
        <v>1</v>
      </c>
      <c r="H22" s="8">
        <v>81</v>
      </c>
      <c r="I22" s="8">
        <v>1</v>
      </c>
      <c r="J22" s="8">
        <v>85</v>
      </c>
      <c r="K22" s="8">
        <v>1</v>
      </c>
      <c r="L22" s="8">
        <v>85</v>
      </c>
      <c r="M22" s="8">
        <v>2</v>
      </c>
      <c r="N22" s="8">
        <v>76</v>
      </c>
      <c r="O22" s="8">
        <v>1</v>
      </c>
      <c r="P22" s="8"/>
      <c r="Q22" s="8"/>
      <c r="R22" s="11"/>
      <c r="S22" s="11"/>
      <c r="T22" s="11">
        <f>(B22*C22+D22*E22+F22*G22+H22*I22+J22*K22+L22*M22+N22*O22+P22*Q22)/(C22+E22+G22+I22+K22+M22+O22+Q22)</f>
        <v>80.222222222222229</v>
      </c>
      <c r="U22" s="8">
        <f t="shared" si="1"/>
        <v>9</v>
      </c>
      <c r="V22" s="8"/>
      <c r="W22" s="11">
        <v>82.44</v>
      </c>
      <c r="X22" s="8">
        <v>1</v>
      </c>
      <c r="Y22" s="11">
        <f>0.6*W22+0.4*T22</f>
        <v>81.552888888888901</v>
      </c>
      <c r="Z22" s="13"/>
      <c r="AA22" s="13"/>
      <c r="AB22" s="13"/>
      <c r="AC22" s="13"/>
      <c r="AD22" s="13"/>
    </row>
    <row r="23" spans="1:30" x14ac:dyDescent="0.3">
      <c r="A23" s="24">
        <v>211196</v>
      </c>
      <c r="B23" s="21">
        <v>73</v>
      </c>
      <c r="C23" s="21">
        <v>2</v>
      </c>
      <c r="D23" s="21">
        <v>79</v>
      </c>
      <c r="E23" s="21">
        <v>1</v>
      </c>
      <c r="F23" s="21">
        <v>79</v>
      </c>
      <c r="G23" s="21">
        <v>1</v>
      </c>
      <c r="H23" s="21">
        <v>84</v>
      </c>
      <c r="I23" s="21">
        <v>1</v>
      </c>
      <c r="J23" s="21">
        <v>66</v>
      </c>
      <c r="K23" s="21">
        <v>2</v>
      </c>
      <c r="L23" s="21">
        <v>76</v>
      </c>
      <c r="M23" s="21">
        <v>1</v>
      </c>
      <c r="N23" s="21"/>
      <c r="O23" s="21"/>
      <c r="P23" s="21"/>
      <c r="Q23" s="21"/>
      <c r="R23" s="21"/>
      <c r="S23" s="21"/>
      <c r="T23" s="17">
        <f>(B23*C23+D23*E23+F23*G23+H23*I23+J23*K23+L23*M23+N23*O23+P23*Q23)/U23</f>
        <v>74.5</v>
      </c>
      <c r="U23" s="10">
        <f t="shared" si="1"/>
        <v>8</v>
      </c>
      <c r="V23" s="21">
        <v>27</v>
      </c>
      <c r="W23" s="21">
        <v>73.37</v>
      </c>
      <c r="X23" s="21">
        <v>2</v>
      </c>
      <c r="Y23" s="17">
        <f>T23*0.4+W23*0.6</f>
        <v>73.822000000000003</v>
      </c>
      <c r="Z23" s="13"/>
      <c r="AA23" s="13"/>
      <c r="AB23" s="13"/>
      <c r="AC23" s="13"/>
      <c r="AD23" s="13"/>
    </row>
    <row r="24" spans="1:30" ht="14.5" x14ac:dyDescent="0.3">
      <c r="A24" s="24">
        <v>211197</v>
      </c>
      <c r="B24" s="8">
        <v>79</v>
      </c>
      <c r="C24" s="8">
        <v>1</v>
      </c>
      <c r="D24" s="8">
        <v>88</v>
      </c>
      <c r="E24" s="8">
        <v>2</v>
      </c>
      <c r="F24" s="8">
        <v>78</v>
      </c>
      <c r="G24" s="8">
        <v>1</v>
      </c>
      <c r="H24" s="8">
        <v>79</v>
      </c>
      <c r="I24" s="8">
        <v>1</v>
      </c>
      <c r="J24" s="8">
        <v>82</v>
      </c>
      <c r="K24" s="8">
        <v>1</v>
      </c>
      <c r="L24" s="8">
        <v>80</v>
      </c>
      <c r="M24" s="8">
        <v>1</v>
      </c>
      <c r="N24" s="8">
        <v>79</v>
      </c>
      <c r="O24" s="8">
        <v>1</v>
      </c>
      <c r="P24" s="8"/>
      <c r="Q24" s="8"/>
      <c r="R24" s="11"/>
      <c r="S24" s="11"/>
      <c r="T24" s="11">
        <f>(B24*C24+D24*E24+F24*G24+H24*I24+J24*K24+L24*M24+N24*O24+P24*Q24)/(C24+E24+G24+I24+K24+M24+O24+Q24)</f>
        <v>81.625</v>
      </c>
      <c r="U24" s="8">
        <f t="shared" si="1"/>
        <v>8</v>
      </c>
      <c r="V24" s="8"/>
      <c r="W24" s="11">
        <v>79.58</v>
      </c>
      <c r="X24" s="8">
        <v>1</v>
      </c>
      <c r="Y24" s="11">
        <f>0.6*W24+0.4*T24</f>
        <v>80.397999999999996</v>
      </c>
      <c r="Z24" s="13"/>
      <c r="AA24" s="13"/>
      <c r="AB24" s="13"/>
      <c r="AC24" s="13"/>
      <c r="AD24" s="13"/>
    </row>
    <row r="25" spans="1:30" ht="14.5" x14ac:dyDescent="0.3">
      <c r="A25" s="24">
        <v>211198</v>
      </c>
      <c r="B25" s="8">
        <v>68</v>
      </c>
      <c r="C25" s="8">
        <v>2</v>
      </c>
      <c r="D25" s="8">
        <v>82</v>
      </c>
      <c r="E25" s="8">
        <v>1</v>
      </c>
      <c r="F25" s="8">
        <v>80</v>
      </c>
      <c r="G25" s="8">
        <v>1</v>
      </c>
      <c r="H25" s="8">
        <v>75</v>
      </c>
      <c r="I25" s="8">
        <v>2</v>
      </c>
      <c r="J25" s="8">
        <v>83</v>
      </c>
      <c r="K25" s="8">
        <v>1</v>
      </c>
      <c r="L25" s="8">
        <v>87</v>
      </c>
      <c r="M25" s="8">
        <v>2</v>
      </c>
      <c r="N25" s="8"/>
      <c r="O25" s="8"/>
      <c r="P25" s="8"/>
      <c r="Q25" s="8"/>
      <c r="R25" s="11"/>
      <c r="S25" s="11"/>
      <c r="T25" s="11">
        <f>(B25*C25+D25*E25+F25*G25+H25*I25+J25*K25+L25*M25+N25*O25+P25*Q25)/(C25+E25+G25+I25+K25+M25+O25+Q25)</f>
        <v>78.333333333333329</v>
      </c>
      <c r="U25" s="8">
        <f t="shared" si="1"/>
        <v>9</v>
      </c>
      <c r="V25" s="8"/>
      <c r="W25" s="11">
        <v>77.22</v>
      </c>
      <c r="X25" s="8">
        <v>1</v>
      </c>
      <c r="Y25" s="11">
        <f>0.6*W25+0.4*T25</f>
        <v>77.665333333333336</v>
      </c>
      <c r="Z25" s="13"/>
      <c r="AA25" s="13"/>
      <c r="AB25" s="13"/>
      <c r="AC25" s="13"/>
      <c r="AD25" s="13"/>
    </row>
    <row r="26" spans="1:30" x14ac:dyDescent="0.3">
      <c r="A26" s="24">
        <v>211200</v>
      </c>
      <c r="B26" s="21">
        <v>77</v>
      </c>
      <c r="C26" s="21">
        <v>1</v>
      </c>
      <c r="D26" s="21">
        <v>74</v>
      </c>
      <c r="E26" s="21">
        <v>2</v>
      </c>
      <c r="F26" s="21">
        <v>82</v>
      </c>
      <c r="G26" s="21">
        <v>1</v>
      </c>
      <c r="H26" s="21">
        <v>80</v>
      </c>
      <c r="I26" s="21">
        <v>1</v>
      </c>
      <c r="J26" s="21">
        <v>71</v>
      </c>
      <c r="K26" s="21">
        <v>3</v>
      </c>
      <c r="L26" s="21">
        <v>79</v>
      </c>
      <c r="M26" s="21">
        <v>1</v>
      </c>
      <c r="N26" s="21"/>
      <c r="O26" s="21"/>
      <c r="P26" s="21"/>
      <c r="Q26" s="21"/>
      <c r="R26" s="21"/>
      <c r="S26" s="21"/>
      <c r="T26" s="17">
        <f>(B26*C26+D26*E26+F26*G26+H26*I26+J26*K26+L26*M26+N26*O26+P26*Q26)/U26</f>
        <v>75.444444444444443</v>
      </c>
      <c r="U26" s="10">
        <f t="shared" si="1"/>
        <v>9</v>
      </c>
      <c r="V26" s="21">
        <v>28</v>
      </c>
      <c r="W26" s="21">
        <v>85.21</v>
      </c>
      <c r="X26" s="21">
        <v>2</v>
      </c>
      <c r="Y26" s="17">
        <f>T26*0.4+W26*0.6</f>
        <v>81.303777777777782</v>
      </c>
      <c r="Z26" s="13"/>
      <c r="AA26" s="13"/>
      <c r="AB26" s="13"/>
      <c r="AC26" s="13"/>
      <c r="AD26" s="13"/>
    </row>
    <row r="27" spans="1:30" x14ac:dyDescent="0.3">
      <c r="A27" s="24">
        <v>211201</v>
      </c>
      <c r="B27" s="21">
        <v>80</v>
      </c>
      <c r="C27" s="21">
        <v>1</v>
      </c>
      <c r="D27" s="21">
        <v>86</v>
      </c>
      <c r="E27" s="21">
        <v>2</v>
      </c>
      <c r="F27" s="21">
        <v>71</v>
      </c>
      <c r="G27" s="21">
        <v>2</v>
      </c>
      <c r="H27" s="21">
        <v>88</v>
      </c>
      <c r="I27" s="21">
        <v>1</v>
      </c>
      <c r="J27" s="21">
        <v>81</v>
      </c>
      <c r="K27" s="21">
        <v>1</v>
      </c>
      <c r="L27" s="21">
        <v>81</v>
      </c>
      <c r="M27" s="21">
        <v>1</v>
      </c>
      <c r="N27" s="21">
        <v>78</v>
      </c>
      <c r="O27" s="21">
        <v>1</v>
      </c>
      <c r="P27" s="21">
        <v>83</v>
      </c>
      <c r="Q27" s="21">
        <v>2</v>
      </c>
      <c r="R27" s="21"/>
      <c r="S27" s="21"/>
      <c r="T27" s="17">
        <f>(B27*C27+D27*E27+F27*G27+H27*I27+J27*K27+L27*M27+N27*O27+P27*Q27)/U27</f>
        <v>80.727272727272734</v>
      </c>
      <c r="U27" s="10">
        <f t="shared" si="1"/>
        <v>11</v>
      </c>
      <c r="V27" s="21">
        <v>29</v>
      </c>
      <c r="W27" s="21">
        <v>79.89</v>
      </c>
      <c r="X27" s="21">
        <v>2</v>
      </c>
      <c r="Y27" s="17">
        <f>T27*0.4+W27*0.6</f>
        <v>80.224909090909094</v>
      </c>
      <c r="Z27" s="13"/>
      <c r="AA27" s="13"/>
      <c r="AB27" s="13"/>
      <c r="AC27" s="13"/>
      <c r="AD27" s="13"/>
    </row>
    <row r="28" spans="1:30" x14ac:dyDescent="0.3">
      <c r="A28" s="24">
        <v>211202</v>
      </c>
      <c r="B28" s="21">
        <v>83</v>
      </c>
      <c r="C28" s="21">
        <v>1</v>
      </c>
      <c r="D28" s="21">
        <v>86</v>
      </c>
      <c r="E28" s="21">
        <v>2</v>
      </c>
      <c r="F28" s="21">
        <v>83</v>
      </c>
      <c r="G28" s="21">
        <v>2</v>
      </c>
      <c r="H28" s="21">
        <v>81</v>
      </c>
      <c r="I28" s="21">
        <v>1</v>
      </c>
      <c r="J28" s="21">
        <v>82</v>
      </c>
      <c r="K28" s="21">
        <v>1</v>
      </c>
      <c r="L28" s="21">
        <v>86</v>
      </c>
      <c r="M28" s="21">
        <v>1</v>
      </c>
      <c r="N28" s="21">
        <v>80</v>
      </c>
      <c r="O28" s="21">
        <v>1</v>
      </c>
      <c r="P28" s="21"/>
      <c r="Q28" s="21"/>
      <c r="R28" s="21"/>
      <c r="S28" s="21"/>
      <c r="T28" s="17">
        <f>(B28*C28+D28*E28+F28*G28+H28*I28+J28*K28+L28*M28+N28*O28+P28*Q28)/U28</f>
        <v>83.333333333333329</v>
      </c>
      <c r="U28" s="10">
        <f t="shared" si="1"/>
        <v>9</v>
      </c>
      <c r="V28" s="21">
        <v>27</v>
      </c>
      <c r="W28" s="21">
        <v>82.5</v>
      </c>
      <c r="X28" s="21">
        <v>2</v>
      </c>
      <c r="Y28" s="17">
        <f>T28*0.4+W28*0.6</f>
        <v>82.833333333333343</v>
      </c>
      <c r="Z28" s="13"/>
      <c r="AA28" s="13"/>
      <c r="AB28" s="13"/>
      <c r="AC28" s="13"/>
      <c r="AD28" s="13"/>
    </row>
    <row r="29" spans="1:30" x14ac:dyDescent="0.3">
      <c r="A29" s="24">
        <v>211203</v>
      </c>
      <c r="B29" s="21">
        <v>83</v>
      </c>
      <c r="C29" s="21">
        <v>2</v>
      </c>
      <c r="D29" s="21">
        <v>88</v>
      </c>
      <c r="E29" s="21">
        <v>2</v>
      </c>
      <c r="F29" s="21">
        <v>79</v>
      </c>
      <c r="G29" s="21">
        <v>1</v>
      </c>
      <c r="H29" s="21">
        <v>82</v>
      </c>
      <c r="I29" s="21">
        <v>1</v>
      </c>
      <c r="J29" s="21">
        <v>77</v>
      </c>
      <c r="K29" s="21">
        <v>2</v>
      </c>
      <c r="L29" s="21">
        <v>79</v>
      </c>
      <c r="M29" s="21">
        <v>1</v>
      </c>
      <c r="N29" s="21"/>
      <c r="O29" s="21"/>
      <c r="P29" s="21"/>
      <c r="Q29" s="21"/>
      <c r="R29" s="21"/>
      <c r="S29" s="21"/>
      <c r="T29" s="17">
        <f>(B29*C29+D29*E29+F29*G29+H29*I29+J29*K29+L29*M29+N29*O29+P29*Q29)/U29</f>
        <v>81.777777777777771</v>
      </c>
      <c r="U29" s="10">
        <f t="shared" si="1"/>
        <v>9</v>
      </c>
      <c r="V29" s="21">
        <v>27</v>
      </c>
      <c r="W29" s="21">
        <v>81.06</v>
      </c>
      <c r="X29" s="21">
        <v>2</v>
      </c>
      <c r="Y29" s="17">
        <f>T29*0.4+W29*0.6</f>
        <v>81.347111111111104</v>
      </c>
      <c r="Z29" s="13"/>
      <c r="AA29" s="13"/>
      <c r="AB29" s="13"/>
      <c r="AC29" s="13"/>
      <c r="AD29" s="13"/>
    </row>
    <row r="30" spans="1:30" ht="14.5" x14ac:dyDescent="0.3">
      <c r="A30" s="24">
        <v>211204</v>
      </c>
      <c r="B30" s="8">
        <v>84</v>
      </c>
      <c r="C30" s="8">
        <v>2</v>
      </c>
      <c r="D30" s="8">
        <v>79</v>
      </c>
      <c r="E30" s="8">
        <v>1</v>
      </c>
      <c r="F30" s="8">
        <v>81</v>
      </c>
      <c r="G30" s="8">
        <v>1</v>
      </c>
      <c r="H30" s="8">
        <v>78</v>
      </c>
      <c r="I30" s="8">
        <v>1</v>
      </c>
      <c r="J30" s="8">
        <v>83</v>
      </c>
      <c r="K30" s="8">
        <v>1</v>
      </c>
      <c r="L30" s="8">
        <v>78</v>
      </c>
      <c r="M30" s="8">
        <v>1</v>
      </c>
      <c r="N30" s="8">
        <v>84</v>
      </c>
      <c r="O30" s="8">
        <v>2</v>
      </c>
      <c r="P30" s="8"/>
      <c r="Q30" s="8"/>
      <c r="R30" s="11"/>
      <c r="S30" s="11"/>
      <c r="T30" s="11">
        <f>(B30*C30+D30*E30+F30*G30+H30*I30+J30*K30+L30*M30+N30*O30+P30*Q30)/(C30+E30+G30+I30+K30+M30+O30+Q30)</f>
        <v>81.666666666666671</v>
      </c>
      <c r="U30" s="8">
        <f t="shared" si="1"/>
        <v>9</v>
      </c>
      <c r="V30" s="8"/>
      <c r="W30" s="11">
        <v>81.39</v>
      </c>
      <c r="X30" s="8">
        <v>1</v>
      </c>
      <c r="Y30" s="11">
        <f>0.6*W30+0.4*T30</f>
        <v>81.50066666666666</v>
      </c>
      <c r="Z30" s="13"/>
      <c r="AA30" s="13"/>
      <c r="AB30" s="13"/>
      <c r="AC30" s="13"/>
      <c r="AD30" s="13"/>
    </row>
    <row r="31" spans="1:30" x14ac:dyDescent="0.3">
      <c r="A31" s="24">
        <v>211205</v>
      </c>
      <c r="B31" s="21">
        <v>75</v>
      </c>
      <c r="C31" s="21">
        <v>1</v>
      </c>
      <c r="D31" s="21">
        <v>85</v>
      </c>
      <c r="E31" s="21">
        <v>2</v>
      </c>
      <c r="F31" s="21">
        <v>78</v>
      </c>
      <c r="G31" s="21">
        <v>1</v>
      </c>
      <c r="H31" s="21">
        <v>82</v>
      </c>
      <c r="I31" s="21">
        <v>1</v>
      </c>
      <c r="J31" s="21">
        <v>80</v>
      </c>
      <c r="K31" s="21">
        <v>1</v>
      </c>
      <c r="L31" s="21">
        <v>81</v>
      </c>
      <c r="M31" s="21">
        <v>2</v>
      </c>
      <c r="N31" s="21">
        <v>76</v>
      </c>
      <c r="O31" s="21">
        <v>1</v>
      </c>
      <c r="P31" s="21"/>
      <c r="Q31" s="21"/>
      <c r="R31" s="21"/>
      <c r="S31" s="21"/>
      <c r="T31" s="17">
        <f>(B31*C31+D31*E31+F31*G31+H31*I31+J31*K31+L31*M31+N31*O31+P31*Q31)/U31</f>
        <v>80.333333333333329</v>
      </c>
      <c r="U31" s="10">
        <f t="shared" si="1"/>
        <v>9</v>
      </c>
      <c r="V31" s="21">
        <v>28</v>
      </c>
      <c r="W31" s="21">
        <v>81.209999999999994</v>
      </c>
      <c r="X31" s="21">
        <v>2</v>
      </c>
      <c r="Y31" s="17">
        <f>T31*0.4+W31*0.6</f>
        <v>80.859333333333325</v>
      </c>
      <c r="Z31" s="13"/>
      <c r="AA31" s="13"/>
      <c r="AB31" s="13"/>
      <c r="AC31" s="13"/>
      <c r="AD31" s="13"/>
    </row>
    <row r="32" spans="1:30" x14ac:dyDescent="0.3">
      <c r="A32" s="24">
        <v>211206</v>
      </c>
      <c r="B32" s="21">
        <v>76</v>
      </c>
      <c r="C32" s="21">
        <v>2</v>
      </c>
      <c r="D32" s="21">
        <v>65</v>
      </c>
      <c r="E32" s="21">
        <v>2</v>
      </c>
      <c r="F32" s="21">
        <v>75</v>
      </c>
      <c r="G32" s="21">
        <v>1</v>
      </c>
      <c r="H32" s="21">
        <v>76</v>
      </c>
      <c r="I32" s="21">
        <v>1</v>
      </c>
      <c r="J32" s="21">
        <v>83</v>
      </c>
      <c r="K32" s="21">
        <v>2</v>
      </c>
      <c r="L32" s="21">
        <v>77</v>
      </c>
      <c r="M32" s="21">
        <v>1</v>
      </c>
      <c r="N32" s="21"/>
      <c r="O32" s="21"/>
      <c r="P32" s="21"/>
      <c r="Q32" s="21"/>
      <c r="R32" s="21"/>
      <c r="S32" s="21"/>
      <c r="T32" s="17">
        <f>(B32*C32+D32*E32+F32*G32+H32*I32+J32*K32+L32*M32+N32*O32+P32*Q32)/U32</f>
        <v>75.111111111111114</v>
      </c>
      <c r="U32" s="10">
        <f t="shared" si="1"/>
        <v>9</v>
      </c>
      <c r="V32" s="21">
        <v>27</v>
      </c>
      <c r="W32" s="21">
        <v>75.22</v>
      </c>
      <c r="X32" s="21">
        <v>2</v>
      </c>
      <c r="Y32" s="17">
        <f>T32*0.4+W32*0.6</f>
        <v>75.176444444444442</v>
      </c>
      <c r="Z32" s="13"/>
      <c r="AA32" s="13"/>
      <c r="AB32" s="13"/>
      <c r="AC32" s="13"/>
      <c r="AD32" s="13"/>
    </row>
    <row r="33" spans="1:30" x14ac:dyDescent="0.3">
      <c r="A33" s="24">
        <v>211207</v>
      </c>
      <c r="B33" s="21">
        <v>83</v>
      </c>
      <c r="C33" s="21">
        <v>1</v>
      </c>
      <c r="D33" s="21">
        <v>83</v>
      </c>
      <c r="E33" s="21">
        <v>2</v>
      </c>
      <c r="F33" s="21">
        <v>83</v>
      </c>
      <c r="G33" s="21">
        <v>1</v>
      </c>
      <c r="H33" s="21">
        <v>81</v>
      </c>
      <c r="I33" s="21">
        <v>1</v>
      </c>
      <c r="J33" s="21">
        <v>79</v>
      </c>
      <c r="K33" s="21">
        <v>1</v>
      </c>
      <c r="L33" s="21">
        <v>78</v>
      </c>
      <c r="M33" s="21">
        <v>2</v>
      </c>
      <c r="N33" s="21">
        <v>78</v>
      </c>
      <c r="O33" s="21">
        <v>1</v>
      </c>
      <c r="P33" s="21"/>
      <c r="Q33" s="21"/>
      <c r="R33" s="21"/>
      <c r="S33" s="21"/>
      <c r="T33" s="17">
        <f>(B33*C33+D33*E33+F33*G33+H33*I33+J33*K33+L33*M33+N33*O33+P33*Q33)/U33</f>
        <v>80.666666666666671</v>
      </c>
      <c r="U33" s="10">
        <f t="shared" si="1"/>
        <v>9</v>
      </c>
      <c r="V33" s="21">
        <v>27</v>
      </c>
      <c r="W33" s="21">
        <v>81.17</v>
      </c>
      <c r="X33" s="21">
        <v>2</v>
      </c>
      <c r="Y33" s="17">
        <f>T33*0.4+W33*0.6</f>
        <v>80.968666666666678</v>
      </c>
      <c r="Z33" s="13"/>
      <c r="AA33" s="13"/>
      <c r="AB33" s="13"/>
      <c r="AC33" s="13"/>
      <c r="AD33" s="13"/>
    </row>
    <row r="34" spans="1:30" ht="14.5" x14ac:dyDescent="0.3">
      <c r="A34" s="24">
        <v>211208</v>
      </c>
      <c r="B34" s="8">
        <v>80</v>
      </c>
      <c r="C34" s="8">
        <v>1</v>
      </c>
      <c r="D34" s="8">
        <v>78</v>
      </c>
      <c r="E34" s="8">
        <v>2</v>
      </c>
      <c r="F34" s="8">
        <v>83</v>
      </c>
      <c r="G34" s="8">
        <v>1</v>
      </c>
      <c r="H34" s="8">
        <v>81</v>
      </c>
      <c r="I34" s="8">
        <v>1</v>
      </c>
      <c r="J34" s="8">
        <v>79</v>
      </c>
      <c r="K34" s="8">
        <v>1</v>
      </c>
      <c r="L34" s="8">
        <v>80</v>
      </c>
      <c r="M34" s="8">
        <v>2</v>
      </c>
      <c r="N34" s="8">
        <v>77</v>
      </c>
      <c r="O34" s="8">
        <v>1</v>
      </c>
      <c r="P34" s="8"/>
      <c r="Q34" s="8"/>
      <c r="R34" s="11"/>
      <c r="S34" s="11"/>
      <c r="T34" s="11">
        <f>(B34*C34+D34*E34+F34*G34+H34*I34+J34*K34+L34*M34+N34*O34+P34*Q34)/(C34+E34+G34+I34+K34+M34+O34+Q34)</f>
        <v>79.555555555555557</v>
      </c>
      <c r="U34" s="8">
        <f t="shared" si="1"/>
        <v>9</v>
      </c>
      <c r="V34" s="8"/>
      <c r="W34" s="11">
        <v>81.17</v>
      </c>
      <c r="X34" s="8">
        <v>1</v>
      </c>
      <c r="Y34" s="11">
        <f>0.6*W34+0.4*T34</f>
        <v>80.524222222222221</v>
      </c>
      <c r="Z34" s="13"/>
      <c r="AA34" s="13"/>
      <c r="AB34" s="13"/>
      <c r="AC34" s="13"/>
      <c r="AD34" s="13"/>
    </row>
    <row r="35" spans="1:30" x14ac:dyDescent="0.3">
      <c r="A35" s="24">
        <v>211210</v>
      </c>
      <c r="B35" s="21">
        <v>78</v>
      </c>
      <c r="C35" s="21">
        <v>2</v>
      </c>
      <c r="D35" s="21">
        <v>52</v>
      </c>
      <c r="E35" s="21">
        <v>2</v>
      </c>
      <c r="F35" s="21">
        <v>77</v>
      </c>
      <c r="G35" s="21">
        <v>1</v>
      </c>
      <c r="H35" s="21">
        <v>81</v>
      </c>
      <c r="I35" s="21">
        <v>1</v>
      </c>
      <c r="J35" s="21">
        <v>71</v>
      </c>
      <c r="K35" s="21">
        <v>3</v>
      </c>
      <c r="L35" s="21">
        <v>79</v>
      </c>
      <c r="M35" s="21">
        <v>1</v>
      </c>
      <c r="N35" s="21"/>
      <c r="O35" s="21"/>
      <c r="P35" s="21"/>
      <c r="Q35" s="21"/>
      <c r="R35" s="21"/>
      <c r="S35" s="21"/>
      <c r="T35" s="17">
        <f>(B35*C35+D35*E35+F35*G35+H35*I35+J35*K35+L35*M35+N35*O35+P35*Q35)/U35</f>
        <v>71</v>
      </c>
      <c r="U35" s="10">
        <f t="shared" si="1"/>
        <v>10</v>
      </c>
      <c r="V35" s="21">
        <v>28</v>
      </c>
      <c r="W35" s="21">
        <v>73.44</v>
      </c>
      <c r="X35" s="21">
        <v>2</v>
      </c>
      <c r="Y35" s="17">
        <f>T35*0.4+W35*0.6</f>
        <v>72.463999999999999</v>
      </c>
      <c r="Z35" s="13"/>
      <c r="AA35" s="13"/>
      <c r="AB35" s="13"/>
      <c r="AC35" s="13"/>
      <c r="AD35" s="13"/>
    </row>
    <row r="36" spans="1:30" ht="14.5" x14ac:dyDescent="0.3">
      <c r="A36" s="24">
        <v>211212</v>
      </c>
      <c r="B36" s="8">
        <v>82</v>
      </c>
      <c r="C36" s="8">
        <v>1</v>
      </c>
      <c r="D36" s="8">
        <v>88</v>
      </c>
      <c r="E36" s="8">
        <v>2</v>
      </c>
      <c r="F36" s="8">
        <v>80</v>
      </c>
      <c r="G36" s="8">
        <v>1</v>
      </c>
      <c r="H36" s="8">
        <v>81</v>
      </c>
      <c r="I36" s="8">
        <v>1</v>
      </c>
      <c r="J36" s="8">
        <v>79</v>
      </c>
      <c r="K36" s="8">
        <v>1</v>
      </c>
      <c r="L36" s="8">
        <v>81</v>
      </c>
      <c r="M36" s="8">
        <v>1</v>
      </c>
      <c r="N36" s="8">
        <v>81</v>
      </c>
      <c r="O36" s="8">
        <v>2</v>
      </c>
      <c r="P36" s="8"/>
      <c r="Q36" s="8"/>
      <c r="R36" s="11"/>
      <c r="S36" s="11"/>
      <c r="T36" s="11">
        <f>(B36*C36+D36*E36+F36*G36+H36*I36+J36*K36+L36*M36+N36*O36+P36*Q36)/(C36+E36+G36+I36+K36+M36+O36+Q36)</f>
        <v>82.333333333333329</v>
      </c>
      <c r="U36" s="8">
        <f t="shared" si="1"/>
        <v>9</v>
      </c>
      <c r="V36" s="8"/>
      <c r="W36" s="11">
        <v>82.17</v>
      </c>
      <c r="X36" s="8">
        <v>1</v>
      </c>
      <c r="Y36" s="11">
        <f>0.6*W36+0.4*T36</f>
        <v>82.23533333333333</v>
      </c>
      <c r="Z36" s="13"/>
      <c r="AA36" s="13"/>
      <c r="AB36" s="13"/>
      <c r="AC36" s="13"/>
      <c r="AD36" s="13"/>
    </row>
    <row r="37" spans="1:30" x14ac:dyDescent="0.3">
      <c r="A37" s="24">
        <v>211214</v>
      </c>
      <c r="B37" s="21">
        <v>82</v>
      </c>
      <c r="C37" s="21">
        <v>1</v>
      </c>
      <c r="D37" s="21">
        <v>88</v>
      </c>
      <c r="E37" s="21">
        <v>2</v>
      </c>
      <c r="F37" s="21">
        <v>79</v>
      </c>
      <c r="G37" s="21">
        <v>1</v>
      </c>
      <c r="H37" s="21">
        <v>82</v>
      </c>
      <c r="I37" s="21">
        <v>1</v>
      </c>
      <c r="J37" s="21">
        <v>80</v>
      </c>
      <c r="K37" s="21">
        <v>1</v>
      </c>
      <c r="L37" s="21">
        <v>81</v>
      </c>
      <c r="M37" s="21">
        <v>1</v>
      </c>
      <c r="N37" s="21">
        <v>76</v>
      </c>
      <c r="O37" s="21">
        <v>2</v>
      </c>
      <c r="P37" s="21"/>
      <c r="Q37" s="21"/>
      <c r="R37" s="21"/>
      <c r="S37" s="21"/>
      <c r="T37" s="17">
        <f>(B37*C37+D37*E37+F37*G37+H37*I37+J37*K37+L37*M37+N37*O37+P37*Q37)/U37</f>
        <v>81.333333333333329</v>
      </c>
      <c r="U37" s="10">
        <f t="shared" si="1"/>
        <v>9</v>
      </c>
      <c r="V37" s="21">
        <v>28</v>
      </c>
      <c r="W37" s="21">
        <v>79.37</v>
      </c>
      <c r="X37" s="21">
        <v>2</v>
      </c>
      <c r="Y37" s="17">
        <f>T37*0.4+W37*0.6</f>
        <v>80.155333333333331</v>
      </c>
      <c r="Z37" s="13"/>
      <c r="AA37" s="13"/>
      <c r="AB37" s="13"/>
      <c r="AC37" s="13"/>
      <c r="AD37" s="13"/>
    </row>
    <row r="38" spans="1:30" ht="14.5" x14ac:dyDescent="0.3">
      <c r="A38" s="24">
        <v>211215</v>
      </c>
      <c r="B38" s="8">
        <v>83</v>
      </c>
      <c r="C38" s="8">
        <v>1</v>
      </c>
      <c r="D38" s="8">
        <v>88</v>
      </c>
      <c r="E38" s="8">
        <v>2</v>
      </c>
      <c r="F38" s="8">
        <v>82</v>
      </c>
      <c r="G38" s="8">
        <v>1</v>
      </c>
      <c r="H38" s="8">
        <v>82</v>
      </c>
      <c r="I38" s="8">
        <v>1</v>
      </c>
      <c r="J38" s="8">
        <v>76</v>
      </c>
      <c r="K38" s="8">
        <v>1</v>
      </c>
      <c r="L38" s="8">
        <v>86</v>
      </c>
      <c r="M38" s="8">
        <v>2</v>
      </c>
      <c r="N38" s="8">
        <v>77</v>
      </c>
      <c r="O38" s="8">
        <v>2</v>
      </c>
      <c r="P38" s="8">
        <v>78</v>
      </c>
      <c r="Q38" s="8">
        <v>1</v>
      </c>
      <c r="R38" s="11"/>
      <c r="S38" s="11"/>
      <c r="T38" s="11">
        <f>(B38*C38+D38*E38+F38*G38+H38*I38+J38*K38+L38*M38+N38*O38+P38*Q38)/(C38+E38+G38+I38+K38+M38+O38+Q38)</f>
        <v>82.090909090909093</v>
      </c>
      <c r="U38" s="8">
        <f t="shared" si="1"/>
        <v>11</v>
      </c>
      <c r="V38" s="8"/>
      <c r="W38" s="11">
        <v>82.06</v>
      </c>
      <c r="X38" s="8">
        <v>1</v>
      </c>
      <c r="Y38" s="11">
        <f>0.6*W38+0.4*T38</f>
        <v>82.072363636363633</v>
      </c>
      <c r="Z38" s="13"/>
      <c r="AA38" s="13"/>
      <c r="AB38" s="13"/>
      <c r="AC38" s="13"/>
      <c r="AD38" s="13"/>
    </row>
    <row r="39" spans="1:30" ht="14.5" x14ac:dyDescent="0.3">
      <c r="A39" s="24">
        <v>211216</v>
      </c>
      <c r="B39" s="8">
        <v>78</v>
      </c>
      <c r="C39" s="8">
        <v>1</v>
      </c>
      <c r="D39" s="8">
        <v>86</v>
      </c>
      <c r="E39" s="8">
        <v>2</v>
      </c>
      <c r="F39" s="8">
        <v>79</v>
      </c>
      <c r="G39" s="8">
        <v>1</v>
      </c>
      <c r="H39" s="8">
        <v>82</v>
      </c>
      <c r="I39" s="8">
        <v>1</v>
      </c>
      <c r="J39" s="8">
        <v>79</v>
      </c>
      <c r="K39" s="8">
        <v>1</v>
      </c>
      <c r="L39" s="8">
        <v>78</v>
      </c>
      <c r="M39" s="8">
        <v>2</v>
      </c>
      <c r="N39" s="8">
        <v>74</v>
      </c>
      <c r="O39" s="8">
        <v>2</v>
      </c>
      <c r="P39" s="8">
        <v>79</v>
      </c>
      <c r="Q39" s="8">
        <v>1</v>
      </c>
      <c r="R39" s="11"/>
      <c r="S39" s="11"/>
      <c r="T39" s="11">
        <f>(B39*C39+D39*E39+F39*G39+H39*I39+J39*K39+L39*M39+N39*O39+P39*Q39)/(C39+E39+G39+I39+K39+M39+O39+Q39)</f>
        <v>79.36363636363636</v>
      </c>
      <c r="U39" s="8">
        <f t="shared" si="1"/>
        <v>11</v>
      </c>
      <c r="V39" s="8"/>
      <c r="W39" s="11">
        <v>77.11</v>
      </c>
      <c r="X39" s="8">
        <v>1</v>
      </c>
      <c r="Y39" s="11">
        <f>0.6*W39+0.4*T39</f>
        <v>78.011454545454541</v>
      </c>
      <c r="Z39" s="13"/>
      <c r="AA39" s="13"/>
      <c r="AB39" s="13"/>
      <c r="AC39" s="13"/>
      <c r="AD39" s="13"/>
    </row>
    <row r="40" spans="1:30" x14ac:dyDescent="0.3">
      <c r="A40" s="24">
        <v>211217</v>
      </c>
      <c r="B40" s="21">
        <v>83</v>
      </c>
      <c r="C40" s="21">
        <v>1</v>
      </c>
      <c r="D40" s="21">
        <v>87</v>
      </c>
      <c r="E40" s="21">
        <v>2</v>
      </c>
      <c r="F40" s="21">
        <v>81</v>
      </c>
      <c r="G40" s="21">
        <v>1</v>
      </c>
      <c r="H40" s="21">
        <v>82</v>
      </c>
      <c r="I40" s="21">
        <v>1</v>
      </c>
      <c r="J40" s="21">
        <v>77</v>
      </c>
      <c r="K40" s="21">
        <v>1</v>
      </c>
      <c r="L40" s="21">
        <v>83</v>
      </c>
      <c r="M40" s="21">
        <v>2</v>
      </c>
      <c r="N40" s="21">
        <v>81</v>
      </c>
      <c r="O40" s="21">
        <v>1</v>
      </c>
      <c r="P40" s="21"/>
      <c r="Q40" s="21"/>
      <c r="R40" s="21"/>
      <c r="S40" s="21"/>
      <c r="T40" s="17">
        <f>(B40*C40+D40*E40+F40*G40+H40*I40+J40*K40+L40*M40+N40*O40+P40*Q40)/U40</f>
        <v>82.666666666666671</v>
      </c>
      <c r="U40" s="10">
        <f t="shared" si="1"/>
        <v>9</v>
      </c>
      <c r="V40" s="21">
        <v>27</v>
      </c>
      <c r="W40" s="21">
        <v>82.94</v>
      </c>
      <c r="X40" s="21">
        <v>2</v>
      </c>
      <c r="Y40" s="17">
        <f>T40*0.4+W40*0.6</f>
        <v>82.830666666666673</v>
      </c>
      <c r="Z40" s="13"/>
      <c r="AA40" s="13"/>
      <c r="AB40" s="13"/>
      <c r="AC40" s="13"/>
      <c r="AD40" s="13"/>
    </row>
    <row r="41" spans="1:30" x14ac:dyDescent="0.3">
      <c r="A41" s="24">
        <v>211219</v>
      </c>
      <c r="B41" s="21">
        <v>81</v>
      </c>
      <c r="C41" s="21">
        <v>2</v>
      </c>
      <c r="D41" s="21">
        <v>88</v>
      </c>
      <c r="E41" s="21">
        <v>2</v>
      </c>
      <c r="F41" s="21">
        <v>79</v>
      </c>
      <c r="G41" s="21">
        <v>1</v>
      </c>
      <c r="H41" s="21">
        <v>80</v>
      </c>
      <c r="I41" s="21">
        <v>1</v>
      </c>
      <c r="J41" s="21">
        <v>73</v>
      </c>
      <c r="K41" s="21">
        <v>2</v>
      </c>
      <c r="L41" s="21">
        <v>80</v>
      </c>
      <c r="M41" s="21">
        <v>1</v>
      </c>
      <c r="N41" s="21"/>
      <c r="O41" s="21"/>
      <c r="P41" s="21"/>
      <c r="Q41" s="21"/>
      <c r="R41" s="21"/>
      <c r="S41" s="21"/>
      <c r="T41" s="17">
        <f>(B41*C41+D41*E41+F41*G41+H41*I41+J41*K41+L41*M41+N41*O41+P41*Q41)/U41</f>
        <v>80.333333333333329</v>
      </c>
      <c r="U41" s="10">
        <f t="shared" si="1"/>
        <v>9</v>
      </c>
      <c r="V41" s="21">
        <v>27</v>
      </c>
      <c r="W41" s="21">
        <v>83.06</v>
      </c>
      <c r="X41" s="21">
        <v>2</v>
      </c>
      <c r="Y41" s="17">
        <f>T41*0.4+W41*0.6</f>
        <v>81.969333333333338</v>
      </c>
      <c r="Z41" s="13"/>
      <c r="AA41" s="13"/>
      <c r="AB41" s="13"/>
      <c r="AC41" s="13"/>
      <c r="AD41" s="13"/>
    </row>
    <row r="42" spans="1:30" x14ac:dyDescent="0.3">
      <c r="A42" s="24">
        <v>211220</v>
      </c>
      <c r="B42" s="21">
        <v>85</v>
      </c>
      <c r="C42" s="21">
        <v>1</v>
      </c>
      <c r="D42" s="21">
        <v>86</v>
      </c>
      <c r="E42" s="21">
        <v>2</v>
      </c>
      <c r="F42" s="21">
        <v>82</v>
      </c>
      <c r="G42" s="21">
        <v>1</v>
      </c>
      <c r="H42" s="21">
        <v>84</v>
      </c>
      <c r="I42" s="21">
        <v>1</v>
      </c>
      <c r="J42" s="21">
        <v>83</v>
      </c>
      <c r="K42" s="21">
        <v>2</v>
      </c>
      <c r="L42" s="21">
        <v>78</v>
      </c>
      <c r="M42" s="21">
        <v>1</v>
      </c>
      <c r="N42" s="21"/>
      <c r="O42" s="21"/>
      <c r="P42" s="21"/>
      <c r="Q42" s="21"/>
      <c r="R42" s="21"/>
      <c r="S42" s="21"/>
      <c r="T42" s="17">
        <f>(B42*C42+D42*E42+F42*G42+H42*I42+J42*K42+L42*M42+N42*O42+P42*Q42)/U42</f>
        <v>83.375</v>
      </c>
      <c r="U42" s="10">
        <f t="shared" si="1"/>
        <v>8</v>
      </c>
      <c r="V42" s="21">
        <v>27</v>
      </c>
      <c r="W42" s="21">
        <v>82.58</v>
      </c>
      <c r="X42" s="21">
        <v>2</v>
      </c>
      <c r="Y42" s="17">
        <f>T42*0.4+W42*0.6</f>
        <v>82.897999999999996</v>
      </c>
      <c r="Z42" s="13"/>
      <c r="AA42" s="13"/>
      <c r="AB42" s="13"/>
      <c r="AC42" s="13"/>
      <c r="AD42" s="13"/>
    </row>
    <row r="43" spans="1:30" ht="14.5" x14ac:dyDescent="0.3">
      <c r="A43" s="24">
        <v>211221</v>
      </c>
      <c r="B43" s="8">
        <v>83</v>
      </c>
      <c r="C43" s="8">
        <v>2</v>
      </c>
      <c r="D43" s="8">
        <v>86</v>
      </c>
      <c r="E43" s="8">
        <v>2</v>
      </c>
      <c r="F43" s="8">
        <v>82</v>
      </c>
      <c r="G43" s="8">
        <v>1</v>
      </c>
      <c r="H43" s="8">
        <v>80</v>
      </c>
      <c r="I43" s="8">
        <v>1</v>
      </c>
      <c r="J43" s="8">
        <v>86</v>
      </c>
      <c r="K43" s="8">
        <v>2</v>
      </c>
      <c r="L43" s="8">
        <v>80</v>
      </c>
      <c r="M43" s="8">
        <v>1</v>
      </c>
      <c r="N43" s="8">
        <v>80</v>
      </c>
      <c r="O43" s="8">
        <v>2</v>
      </c>
      <c r="P43" s="8">
        <v>77</v>
      </c>
      <c r="Q43" s="8">
        <v>3</v>
      </c>
      <c r="R43" s="11"/>
      <c r="S43" s="11"/>
      <c r="T43" s="11">
        <f>(B43*C43+D43*E43+F43*G43+H43*I43+J43*K43+L43*M43+N43*O43+P43*Q43)/(C43+E43+G43+I43+K43+M43+O43+Q43)</f>
        <v>81.642857142857139</v>
      </c>
      <c r="U43" s="8">
        <f t="shared" si="1"/>
        <v>14</v>
      </c>
      <c r="V43" s="8"/>
      <c r="W43" s="11">
        <v>76.290000000000006</v>
      </c>
      <c r="X43" s="8">
        <v>1</v>
      </c>
      <c r="Y43" s="11">
        <f>0.6*W43+0.4*T43</f>
        <v>78.431142857142859</v>
      </c>
      <c r="Z43" s="13"/>
      <c r="AA43" s="13"/>
      <c r="AB43" s="13"/>
      <c r="AC43" s="13"/>
      <c r="AD43" s="13"/>
    </row>
    <row r="44" spans="1:30" ht="14.5" x14ac:dyDescent="0.3">
      <c r="A44" s="24">
        <v>211223</v>
      </c>
      <c r="B44" s="8">
        <v>82</v>
      </c>
      <c r="C44" s="8">
        <v>2</v>
      </c>
      <c r="D44" s="8">
        <v>79</v>
      </c>
      <c r="E44" s="8">
        <v>1</v>
      </c>
      <c r="F44" s="8">
        <v>82</v>
      </c>
      <c r="G44" s="8">
        <v>1</v>
      </c>
      <c r="H44" s="8">
        <v>78</v>
      </c>
      <c r="I44" s="8">
        <v>1</v>
      </c>
      <c r="J44" s="8">
        <v>76</v>
      </c>
      <c r="K44" s="8">
        <v>2</v>
      </c>
      <c r="L44" s="8">
        <v>79</v>
      </c>
      <c r="M44" s="8">
        <v>1</v>
      </c>
      <c r="N44" s="8"/>
      <c r="O44" s="8"/>
      <c r="P44" s="8"/>
      <c r="Q44" s="8"/>
      <c r="R44" s="11"/>
      <c r="S44" s="11"/>
      <c r="T44" s="11">
        <f>(B44*C44+D44*E44+F44*G44+H44*I44+J44*K44+L44*M44+N44*O44+P44*Q44)/(C44+E44+G44+I44+K44+M44+O44+Q44)</f>
        <v>79.25</v>
      </c>
      <c r="U44" s="8">
        <f t="shared" si="1"/>
        <v>8</v>
      </c>
      <c r="V44" s="8"/>
      <c r="W44" s="11">
        <v>77.22</v>
      </c>
      <c r="X44" s="8">
        <v>1</v>
      </c>
      <c r="Y44" s="11">
        <f>0.6*W44+0.4*T44</f>
        <v>78.032000000000011</v>
      </c>
      <c r="Z44" s="13"/>
      <c r="AA44" s="13"/>
      <c r="AB44" s="13"/>
      <c r="AC44" s="13"/>
      <c r="AD44" s="13"/>
    </row>
    <row r="45" spans="1:30" x14ac:dyDescent="0.3">
      <c r="A45" s="24">
        <v>211224</v>
      </c>
      <c r="B45" s="21">
        <v>78</v>
      </c>
      <c r="C45" s="21">
        <v>2</v>
      </c>
      <c r="D45" s="21">
        <v>80</v>
      </c>
      <c r="E45" s="21">
        <v>1</v>
      </c>
      <c r="F45" s="21">
        <v>81</v>
      </c>
      <c r="G45" s="21">
        <v>1</v>
      </c>
      <c r="H45" s="21">
        <v>80</v>
      </c>
      <c r="I45" s="21">
        <v>1</v>
      </c>
      <c r="J45" s="21">
        <v>81</v>
      </c>
      <c r="K45" s="21">
        <v>2</v>
      </c>
      <c r="L45" s="21">
        <v>80</v>
      </c>
      <c r="M45" s="21">
        <v>1</v>
      </c>
      <c r="N45" s="21">
        <v>86</v>
      </c>
      <c r="O45" s="21">
        <v>2</v>
      </c>
      <c r="P45" s="21"/>
      <c r="Q45" s="21"/>
      <c r="R45" s="21"/>
      <c r="S45" s="21"/>
      <c r="T45" s="17">
        <f>(B45*C45+D45*E45+F45*G45+H45*I45+J45*K45+L45*M45+N45*O45+P45*Q45)/U45</f>
        <v>81.099999999999994</v>
      </c>
      <c r="U45" s="10">
        <f t="shared" si="1"/>
        <v>10</v>
      </c>
      <c r="V45" s="21">
        <v>28</v>
      </c>
      <c r="W45" s="21">
        <v>81.22</v>
      </c>
      <c r="X45" s="21">
        <v>2</v>
      </c>
      <c r="Y45" s="17">
        <f>T45*0.4+W45*0.6</f>
        <v>81.171999999999997</v>
      </c>
      <c r="Z45" s="13"/>
      <c r="AA45" s="13"/>
      <c r="AB45" s="13"/>
      <c r="AC45" s="13"/>
      <c r="AD45" s="13"/>
    </row>
    <row r="46" spans="1:30" x14ac:dyDescent="0.3">
      <c r="A46" s="24">
        <v>211225</v>
      </c>
      <c r="B46" s="21">
        <v>87</v>
      </c>
      <c r="C46" s="21">
        <v>2</v>
      </c>
      <c r="D46" s="21">
        <v>82</v>
      </c>
      <c r="E46" s="21">
        <v>1</v>
      </c>
      <c r="F46" s="21">
        <v>80</v>
      </c>
      <c r="G46" s="21">
        <v>1</v>
      </c>
      <c r="H46" s="21">
        <v>76</v>
      </c>
      <c r="I46" s="21">
        <v>2</v>
      </c>
      <c r="J46" s="21">
        <v>80</v>
      </c>
      <c r="K46" s="21">
        <v>1</v>
      </c>
      <c r="L46" s="21">
        <v>76</v>
      </c>
      <c r="M46" s="21">
        <v>3</v>
      </c>
      <c r="N46" s="21"/>
      <c r="O46" s="21"/>
      <c r="P46" s="21"/>
      <c r="Q46" s="21"/>
      <c r="R46" s="21"/>
      <c r="S46" s="21"/>
      <c r="T46" s="17">
        <f>(B46*C46+D46*E46+F46*G46+H46*I46+J46*K46+L46*M46+N46*O46+P46*Q46)/U46</f>
        <v>79.599999999999994</v>
      </c>
      <c r="U46" s="10">
        <f t="shared" si="1"/>
        <v>10</v>
      </c>
      <c r="V46" s="21">
        <v>28</v>
      </c>
      <c r="W46" s="21">
        <v>82.83</v>
      </c>
      <c r="X46" s="21">
        <v>2</v>
      </c>
      <c r="Y46" s="17">
        <f>T46*0.4+W46*0.6</f>
        <v>81.537999999999997</v>
      </c>
      <c r="Z46" s="13"/>
      <c r="AA46" s="13"/>
      <c r="AB46" s="13"/>
      <c r="AC46" s="13"/>
      <c r="AD46" s="13"/>
    </row>
    <row r="47" spans="1:30" ht="14.5" x14ac:dyDescent="0.3">
      <c r="A47" s="24">
        <v>211226</v>
      </c>
      <c r="B47" s="8">
        <v>75</v>
      </c>
      <c r="C47" s="8">
        <v>1</v>
      </c>
      <c r="D47" s="8">
        <v>86</v>
      </c>
      <c r="E47" s="8">
        <v>2</v>
      </c>
      <c r="F47" s="8">
        <v>82</v>
      </c>
      <c r="G47" s="8">
        <v>1</v>
      </c>
      <c r="H47" s="8">
        <v>79</v>
      </c>
      <c r="I47" s="8">
        <v>1</v>
      </c>
      <c r="J47" s="8">
        <v>82</v>
      </c>
      <c r="K47" s="8">
        <v>1</v>
      </c>
      <c r="L47" s="8">
        <v>80</v>
      </c>
      <c r="M47" s="8">
        <v>1</v>
      </c>
      <c r="N47" s="8">
        <v>77</v>
      </c>
      <c r="O47" s="8">
        <v>1</v>
      </c>
      <c r="P47" s="8">
        <v>84</v>
      </c>
      <c r="Q47" s="8">
        <v>2</v>
      </c>
      <c r="R47" s="11"/>
      <c r="S47" s="11"/>
      <c r="T47" s="11">
        <f>(B47*C47+D47*E47+F47*G47+H47*I47+J47*K47+L47*M47+N47*O47+P47*Q47)/(C47+E47+G47+I47+K47+M47+O47+Q47)</f>
        <v>81.5</v>
      </c>
      <c r="U47" s="8">
        <f t="shared" si="1"/>
        <v>10</v>
      </c>
      <c r="V47" s="8"/>
      <c r="W47" s="11">
        <v>80.739999999999995</v>
      </c>
      <c r="X47" s="8">
        <v>1</v>
      </c>
      <c r="Y47" s="11">
        <f>0.6*W47+0.4*T47</f>
        <v>81.043999999999997</v>
      </c>
      <c r="Z47" s="13"/>
      <c r="AA47" s="13"/>
      <c r="AB47" s="13"/>
      <c r="AC47" s="13"/>
      <c r="AD47" s="13"/>
    </row>
    <row r="48" spans="1:30" x14ac:dyDescent="0.3">
      <c r="A48" s="24">
        <v>211227</v>
      </c>
      <c r="B48" s="21">
        <v>21</v>
      </c>
      <c r="C48" s="21">
        <v>0</v>
      </c>
      <c r="D48" s="21">
        <v>85</v>
      </c>
      <c r="E48" s="21">
        <v>2</v>
      </c>
      <c r="F48" s="21">
        <v>72</v>
      </c>
      <c r="G48" s="21">
        <v>1</v>
      </c>
      <c r="H48" s="21">
        <v>79</v>
      </c>
      <c r="I48" s="21">
        <v>1</v>
      </c>
      <c r="J48" s="21">
        <v>81</v>
      </c>
      <c r="K48" s="21">
        <v>1</v>
      </c>
      <c r="L48" s="21">
        <v>78</v>
      </c>
      <c r="M48" s="21">
        <v>1</v>
      </c>
      <c r="N48" s="21">
        <v>77</v>
      </c>
      <c r="O48" s="21">
        <v>2</v>
      </c>
      <c r="P48" s="21"/>
      <c r="Q48" s="21"/>
      <c r="R48" s="21"/>
      <c r="S48" s="21"/>
      <c r="T48" s="17">
        <f>(B48*C48+D48*E48+F48*G48+H48*I48+J48*K48+L48*M48+N48*O48+P48*Q48)/U48</f>
        <v>79.25</v>
      </c>
      <c r="U48" s="10">
        <f t="shared" si="1"/>
        <v>8</v>
      </c>
      <c r="V48" s="21">
        <v>27</v>
      </c>
      <c r="W48" s="21">
        <v>78.58</v>
      </c>
      <c r="X48" s="21">
        <v>2</v>
      </c>
      <c r="Y48" s="17">
        <f>T48*0.4+W48*0.6</f>
        <v>78.847999999999999</v>
      </c>
      <c r="Z48" s="13"/>
      <c r="AA48" s="13"/>
      <c r="AB48" s="13"/>
      <c r="AC48" s="13"/>
      <c r="AD48" s="13"/>
    </row>
    <row r="49" spans="1:30" x14ac:dyDescent="0.3">
      <c r="A49" s="24">
        <v>211228</v>
      </c>
      <c r="B49" s="21">
        <v>78</v>
      </c>
      <c r="C49" s="21">
        <v>1</v>
      </c>
      <c r="D49" s="21">
        <v>81</v>
      </c>
      <c r="E49" s="21">
        <v>2</v>
      </c>
      <c r="F49" s="21">
        <v>75</v>
      </c>
      <c r="G49" s="21">
        <v>2</v>
      </c>
      <c r="H49" s="21">
        <v>80</v>
      </c>
      <c r="I49" s="21">
        <v>1</v>
      </c>
      <c r="J49" s="21">
        <v>80</v>
      </c>
      <c r="K49" s="21">
        <v>1</v>
      </c>
      <c r="L49" s="21">
        <v>79</v>
      </c>
      <c r="M49" s="21">
        <v>1</v>
      </c>
      <c r="N49" s="21">
        <v>76</v>
      </c>
      <c r="O49" s="21">
        <v>1</v>
      </c>
      <c r="P49" s="21"/>
      <c r="Q49" s="21"/>
      <c r="R49" s="21"/>
      <c r="S49" s="21"/>
      <c r="T49" s="17">
        <f>(B49*C49+D49*E49+F49*G49+H49*I49+J49*K49+L49*M49+N49*O49+P49*Q49)/U49</f>
        <v>78.333333333333329</v>
      </c>
      <c r="U49" s="10">
        <f t="shared" si="1"/>
        <v>9</v>
      </c>
      <c r="V49" s="21">
        <v>27</v>
      </c>
      <c r="W49" s="21">
        <v>81.17</v>
      </c>
      <c r="X49" s="21">
        <v>2</v>
      </c>
      <c r="Y49" s="17">
        <f>T49*0.4+W49*0.6</f>
        <v>80.035333333333327</v>
      </c>
      <c r="Z49" s="13"/>
      <c r="AA49" s="13"/>
      <c r="AB49" s="13"/>
      <c r="AC49" s="13"/>
      <c r="AD49" s="13"/>
    </row>
    <row r="50" spans="1:30" ht="14.5" x14ac:dyDescent="0.3">
      <c r="A50" s="24">
        <v>211229</v>
      </c>
      <c r="B50" s="8">
        <v>88</v>
      </c>
      <c r="C50" s="8">
        <v>2</v>
      </c>
      <c r="D50" s="8">
        <v>81</v>
      </c>
      <c r="E50" s="8">
        <v>1</v>
      </c>
      <c r="F50" s="8">
        <v>82</v>
      </c>
      <c r="G50" s="8">
        <v>1</v>
      </c>
      <c r="H50" s="8">
        <v>81</v>
      </c>
      <c r="I50" s="8">
        <v>1</v>
      </c>
      <c r="J50" s="8">
        <v>77</v>
      </c>
      <c r="K50" s="8">
        <v>2</v>
      </c>
      <c r="L50" s="8">
        <v>81</v>
      </c>
      <c r="M50" s="8">
        <v>1</v>
      </c>
      <c r="N50" s="8"/>
      <c r="O50" s="8"/>
      <c r="P50" s="8"/>
      <c r="Q50" s="8"/>
      <c r="R50" s="11"/>
      <c r="S50" s="11"/>
      <c r="T50" s="11">
        <f>(B50*C50+D50*E50+F50*G50+H50*I50+J50*K50+L50*M50+N50*O50+P50*Q50)/(C50+E50+G50+I50+K50+M50+O50+Q50)</f>
        <v>81.875</v>
      </c>
      <c r="U50" s="8">
        <f t="shared" si="1"/>
        <v>8</v>
      </c>
      <c r="V50" s="8"/>
      <c r="W50" s="11">
        <v>79.84</v>
      </c>
      <c r="X50" s="8">
        <v>1</v>
      </c>
      <c r="Y50" s="11">
        <f>0.6*W50+0.4*T50</f>
        <v>80.653999999999996</v>
      </c>
      <c r="Z50" s="13"/>
      <c r="AA50" s="13"/>
      <c r="AB50" s="13"/>
      <c r="AC50" s="13"/>
      <c r="AD50" s="13"/>
    </row>
    <row r="51" spans="1:30" x14ac:dyDescent="0.3">
      <c r="A51" s="24">
        <v>211232</v>
      </c>
      <c r="B51" s="21">
        <v>88</v>
      </c>
      <c r="C51" s="21">
        <v>2</v>
      </c>
      <c r="D51" s="21">
        <v>77</v>
      </c>
      <c r="E51" s="21">
        <v>1</v>
      </c>
      <c r="F51" s="21">
        <v>78</v>
      </c>
      <c r="G51" s="21">
        <v>1</v>
      </c>
      <c r="H51" s="21">
        <v>81</v>
      </c>
      <c r="I51" s="21">
        <v>1</v>
      </c>
      <c r="J51" s="21">
        <v>77</v>
      </c>
      <c r="K51" s="21">
        <v>1</v>
      </c>
      <c r="L51" s="21">
        <v>80</v>
      </c>
      <c r="M51" s="21">
        <v>1</v>
      </c>
      <c r="N51" s="21">
        <v>82</v>
      </c>
      <c r="O51" s="21">
        <v>3</v>
      </c>
      <c r="P51" s="21">
        <v>79</v>
      </c>
      <c r="Q51" s="21">
        <v>1</v>
      </c>
      <c r="R51" s="21"/>
      <c r="S51" s="21"/>
      <c r="T51" s="17">
        <f>(B51*C51+D51*E51+F51*G51+H51*I51+J51*K51+L51*M51+N51*O51+P51*Q51)/U51</f>
        <v>81.272727272727266</v>
      </c>
      <c r="U51" s="10">
        <f t="shared" si="1"/>
        <v>11</v>
      </c>
      <c r="V51" s="21">
        <v>30</v>
      </c>
      <c r="W51" s="21">
        <v>82.53</v>
      </c>
      <c r="X51" s="21">
        <v>2</v>
      </c>
      <c r="Y51" s="17">
        <f>T51*0.4+W51*0.6</f>
        <v>82.027090909090902</v>
      </c>
      <c r="Z51" s="13"/>
      <c r="AA51" s="13"/>
      <c r="AB51" s="13"/>
      <c r="AC51" s="13"/>
      <c r="AD51" s="13"/>
    </row>
    <row r="52" spans="1:30" ht="14.5" x14ac:dyDescent="0.3">
      <c r="A52" s="24">
        <v>211234</v>
      </c>
      <c r="B52" s="8">
        <v>88</v>
      </c>
      <c r="C52" s="8">
        <v>2</v>
      </c>
      <c r="D52" s="8">
        <v>64</v>
      </c>
      <c r="E52" s="8">
        <v>1</v>
      </c>
      <c r="F52" s="8">
        <v>81</v>
      </c>
      <c r="G52" s="8">
        <v>1</v>
      </c>
      <c r="H52" s="8">
        <v>85</v>
      </c>
      <c r="I52" s="8">
        <v>1</v>
      </c>
      <c r="J52" s="8">
        <v>83</v>
      </c>
      <c r="K52" s="8">
        <v>2</v>
      </c>
      <c r="L52" s="8">
        <v>84</v>
      </c>
      <c r="M52" s="8">
        <v>1</v>
      </c>
      <c r="N52" s="8"/>
      <c r="O52" s="8"/>
      <c r="P52" s="8"/>
      <c r="Q52" s="8"/>
      <c r="R52" s="11"/>
      <c r="S52" s="11"/>
      <c r="T52" s="11">
        <f>(B52*C52+D52*E52+F52*G52+H52*I52+J52*K52+L52*M52+N52*O52+P52*Q52)/(C52+E52+G52+I52+K52+M52+O52+Q52)</f>
        <v>82</v>
      </c>
      <c r="U52" s="8">
        <f t="shared" si="1"/>
        <v>8</v>
      </c>
      <c r="V52" s="8"/>
      <c r="W52" s="11">
        <v>76</v>
      </c>
      <c r="X52" s="8">
        <v>1</v>
      </c>
      <c r="Y52" s="11">
        <f>0.6*W52+0.4*T52</f>
        <v>78.400000000000006</v>
      </c>
      <c r="Z52" s="13"/>
      <c r="AA52" s="13"/>
      <c r="AB52" s="13"/>
      <c r="AC52" s="13"/>
      <c r="AD52" s="13"/>
    </row>
    <row r="53" spans="1:30" x14ac:dyDescent="0.3">
      <c r="A53" s="24">
        <v>211237</v>
      </c>
      <c r="B53" s="21">
        <v>77</v>
      </c>
      <c r="C53" s="21">
        <v>1</v>
      </c>
      <c r="D53" s="21">
        <v>86</v>
      </c>
      <c r="E53" s="21">
        <v>2</v>
      </c>
      <c r="F53" s="21">
        <v>77</v>
      </c>
      <c r="G53" s="21">
        <v>1</v>
      </c>
      <c r="H53" s="21">
        <v>82</v>
      </c>
      <c r="I53" s="21">
        <v>1</v>
      </c>
      <c r="J53" s="21">
        <v>77</v>
      </c>
      <c r="K53" s="21">
        <v>3</v>
      </c>
      <c r="L53" s="21">
        <v>81</v>
      </c>
      <c r="M53" s="21">
        <v>1</v>
      </c>
      <c r="N53" s="21"/>
      <c r="O53" s="21"/>
      <c r="P53" s="21"/>
      <c r="Q53" s="21"/>
      <c r="R53" s="21"/>
      <c r="S53" s="21"/>
      <c r="T53" s="17">
        <f>(B53*C53+D53*E53+F53*G53+H53*I53+J53*K53+L53*M53+N53*O53+P53*Q53)/U53</f>
        <v>80</v>
      </c>
      <c r="U53" s="10">
        <f t="shared" si="1"/>
        <v>9</v>
      </c>
      <c r="V53" s="21">
        <v>27</v>
      </c>
      <c r="W53" s="21">
        <v>78.67</v>
      </c>
      <c r="X53" s="21">
        <v>2</v>
      </c>
      <c r="Y53" s="17">
        <f>T53*0.4+W53*0.6</f>
        <v>79.201999999999998</v>
      </c>
      <c r="Z53" s="13"/>
      <c r="AA53" s="13"/>
      <c r="AB53" s="13"/>
      <c r="AC53" s="13"/>
      <c r="AD53" s="13"/>
    </row>
    <row r="54" spans="1:30" ht="14.5" x14ac:dyDescent="0.3">
      <c r="A54" s="24">
        <v>211238</v>
      </c>
      <c r="B54" s="8">
        <v>84</v>
      </c>
      <c r="C54" s="8">
        <v>2</v>
      </c>
      <c r="D54" s="8">
        <v>65</v>
      </c>
      <c r="E54" s="8">
        <v>1</v>
      </c>
      <c r="F54" s="8">
        <v>80</v>
      </c>
      <c r="G54" s="8">
        <v>1</v>
      </c>
      <c r="H54" s="8">
        <v>81</v>
      </c>
      <c r="I54" s="8">
        <v>1</v>
      </c>
      <c r="J54" s="8">
        <v>77</v>
      </c>
      <c r="K54" s="8">
        <v>1</v>
      </c>
      <c r="L54" s="8">
        <v>78</v>
      </c>
      <c r="M54" s="8">
        <v>2</v>
      </c>
      <c r="N54" s="8">
        <v>82</v>
      </c>
      <c r="O54" s="8">
        <v>1</v>
      </c>
      <c r="P54" s="8"/>
      <c r="Q54" s="8"/>
      <c r="R54" s="11"/>
      <c r="S54" s="11"/>
      <c r="T54" s="11">
        <f>(B54*C54+D54*E54+F54*G54+H54*I54+J54*K54+L54*M54+N54*O54+P54*Q54)/(C54+E54+G54+I54+K54+M54+O54+Q54)</f>
        <v>78.777777777777771</v>
      </c>
      <c r="U54" s="8">
        <f t="shared" si="1"/>
        <v>9</v>
      </c>
      <c r="V54" s="8"/>
      <c r="W54" s="11">
        <v>79.33</v>
      </c>
      <c r="X54" s="8">
        <v>1</v>
      </c>
      <c r="Y54" s="11">
        <f>0.6*W54+0.4*T54</f>
        <v>79.109111111111105</v>
      </c>
      <c r="Z54" s="13"/>
      <c r="AA54" s="13"/>
      <c r="AB54" s="13"/>
      <c r="AC54" s="13"/>
      <c r="AD54" s="13"/>
    </row>
    <row r="55" spans="1:30" x14ac:dyDescent="0.3">
      <c r="A55" s="24">
        <v>211239</v>
      </c>
      <c r="B55" s="21">
        <v>76</v>
      </c>
      <c r="C55" s="21">
        <v>1</v>
      </c>
      <c r="D55" s="21">
        <v>73</v>
      </c>
      <c r="E55" s="21">
        <v>2</v>
      </c>
      <c r="F55" s="21">
        <v>81</v>
      </c>
      <c r="G55" s="21">
        <v>1</v>
      </c>
      <c r="H55" s="21">
        <v>77</v>
      </c>
      <c r="I55" s="21">
        <v>1</v>
      </c>
      <c r="J55" s="21">
        <v>76</v>
      </c>
      <c r="K55" s="21">
        <v>1</v>
      </c>
      <c r="L55" s="21">
        <v>73</v>
      </c>
      <c r="M55" s="21">
        <v>3</v>
      </c>
      <c r="N55" s="21">
        <v>81</v>
      </c>
      <c r="O55" s="21">
        <v>1</v>
      </c>
      <c r="P55" s="21"/>
      <c r="Q55" s="21"/>
      <c r="R55" s="21"/>
      <c r="S55" s="21"/>
      <c r="T55" s="17">
        <f>(B55*C55+D55*E55+F55*G55+H55*I55+J55*K55+L55*M55+N55*O55+P55*Q55)/U55</f>
        <v>75.599999999999994</v>
      </c>
      <c r="U55" s="10">
        <f t="shared" si="1"/>
        <v>10</v>
      </c>
      <c r="V55" s="21">
        <v>29</v>
      </c>
      <c r="W55" s="21">
        <v>79.58</v>
      </c>
      <c r="X55" s="21">
        <v>2</v>
      </c>
      <c r="Y55" s="17">
        <f>T55*0.4+W55*0.6</f>
        <v>77.988</v>
      </c>
      <c r="Z55" s="13"/>
      <c r="AA55" s="13"/>
      <c r="AB55" s="13"/>
      <c r="AC55" s="13"/>
      <c r="AD55" s="13"/>
    </row>
    <row r="56" spans="1:30" x14ac:dyDescent="0.3">
      <c r="A56" s="24">
        <v>211240</v>
      </c>
      <c r="B56" s="21">
        <v>87</v>
      </c>
      <c r="C56" s="21">
        <v>2</v>
      </c>
      <c r="D56" s="21">
        <v>76</v>
      </c>
      <c r="E56" s="21">
        <v>2</v>
      </c>
      <c r="F56" s="21">
        <v>80</v>
      </c>
      <c r="G56" s="21">
        <v>1</v>
      </c>
      <c r="H56" s="21">
        <v>81</v>
      </c>
      <c r="I56" s="21">
        <v>1</v>
      </c>
      <c r="J56" s="21">
        <v>79</v>
      </c>
      <c r="K56" s="21">
        <v>1</v>
      </c>
      <c r="L56" s="21">
        <v>77</v>
      </c>
      <c r="M56" s="21">
        <v>3</v>
      </c>
      <c r="N56" s="21">
        <v>82</v>
      </c>
      <c r="O56" s="21">
        <v>1</v>
      </c>
      <c r="P56" s="21"/>
      <c r="Q56" s="21"/>
      <c r="R56" s="21"/>
      <c r="S56" s="21"/>
      <c r="T56" s="17">
        <f>(B56*C56+D56*E56+F56*G56+H56*I56+J56*K56+L56*M56+N56*O56+P56*Q56)/U56</f>
        <v>79.909090909090907</v>
      </c>
      <c r="U56" s="10">
        <f t="shared" si="1"/>
        <v>11</v>
      </c>
      <c r="V56" s="21">
        <v>32</v>
      </c>
      <c r="W56" s="21">
        <v>79.709999999999994</v>
      </c>
      <c r="X56" s="21">
        <v>2</v>
      </c>
      <c r="Y56" s="17">
        <f>T56*0.4+W56*0.6</f>
        <v>79.789636363636362</v>
      </c>
      <c r="Z56" s="13"/>
      <c r="AA56" s="13"/>
      <c r="AB56" s="13"/>
      <c r="AC56" s="13"/>
      <c r="AD56" s="13"/>
    </row>
    <row r="57" spans="1:30" x14ac:dyDescent="0.3">
      <c r="A57" s="24">
        <v>211241</v>
      </c>
      <c r="B57" s="21">
        <v>8</v>
      </c>
      <c r="C57" s="21">
        <v>0</v>
      </c>
      <c r="D57" s="21">
        <v>85</v>
      </c>
      <c r="E57" s="21">
        <v>2</v>
      </c>
      <c r="F57" s="21">
        <v>83</v>
      </c>
      <c r="G57" s="21">
        <v>3</v>
      </c>
      <c r="H57" s="21">
        <v>80</v>
      </c>
      <c r="I57" s="21">
        <v>1</v>
      </c>
      <c r="J57" s="21">
        <v>80</v>
      </c>
      <c r="K57" s="21">
        <v>1</v>
      </c>
      <c r="L57" s="21">
        <v>74</v>
      </c>
      <c r="M57" s="21">
        <v>1</v>
      </c>
      <c r="N57" s="21">
        <v>83</v>
      </c>
      <c r="O57" s="21">
        <v>1</v>
      </c>
      <c r="P57" s="21"/>
      <c r="Q57" s="21"/>
      <c r="R57" s="21"/>
      <c r="S57" s="21"/>
      <c r="T57" s="17">
        <f>(B57*C57+D57*E57+F57*G57+H57*I57+J57*K57+L57*M57+N57*O57+P57*Q57)/U57</f>
        <v>81.777777777777771</v>
      </c>
      <c r="U57" s="10">
        <f t="shared" si="1"/>
        <v>9</v>
      </c>
      <c r="V57" s="21">
        <v>26</v>
      </c>
      <c r="W57" s="21">
        <v>79.53</v>
      </c>
      <c r="X57" s="21">
        <v>2</v>
      </c>
      <c r="Y57" s="17">
        <f>T57*0.4+W57*0.6</f>
        <v>80.429111111111098</v>
      </c>
      <c r="Z57" s="13"/>
      <c r="AA57" s="13"/>
      <c r="AB57" s="13"/>
      <c r="AC57" s="13"/>
      <c r="AD57" s="13"/>
    </row>
    <row r="58" spans="1:30" ht="14.5" x14ac:dyDescent="0.3">
      <c r="A58" s="24">
        <v>211242</v>
      </c>
      <c r="B58" s="8">
        <v>84</v>
      </c>
      <c r="C58" s="8">
        <v>2</v>
      </c>
      <c r="D58" s="8">
        <v>82</v>
      </c>
      <c r="E58" s="8">
        <v>1</v>
      </c>
      <c r="F58" s="8">
        <v>80</v>
      </c>
      <c r="G58" s="8">
        <v>1</v>
      </c>
      <c r="H58" s="8">
        <v>78</v>
      </c>
      <c r="I58" s="8">
        <v>1</v>
      </c>
      <c r="J58" s="8">
        <v>81</v>
      </c>
      <c r="K58" s="8">
        <v>1</v>
      </c>
      <c r="L58" s="8">
        <v>78</v>
      </c>
      <c r="M58" s="8">
        <v>2</v>
      </c>
      <c r="N58" s="8"/>
      <c r="O58" s="8"/>
      <c r="P58" s="8"/>
      <c r="Q58" s="8"/>
      <c r="R58" s="11"/>
      <c r="S58" s="11"/>
      <c r="T58" s="11">
        <f>(B58*C58+D58*E58+F58*G58+H58*I58+J58*K58+L58*M58+N58*O58+P58*Q58)/(C58+E58+G58+I58+K58+M58+O58+Q58)</f>
        <v>80.625</v>
      </c>
      <c r="U58" s="8">
        <f t="shared" si="1"/>
        <v>8</v>
      </c>
      <c r="V58" s="8"/>
      <c r="W58" s="11">
        <v>77.89</v>
      </c>
      <c r="X58" s="8">
        <v>1</v>
      </c>
      <c r="Y58" s="11">
        <f>0.6*W58+0.4*T58</f>
        <v>78.984000000000009</v>
      </c>
      <c r="Z58" s="13"/>
      <c r="AA58" s="13"/>
      <c r="AB58" s="13"/>
      <c r="AC58" s="13"/>
      <c r="AD58" s="13"/>
    </row>
    <row r="59" spans="1:30" ht="14.5" x14ac:dyDescent="0.3">
      <c r="A59" s="24">
        <v>211243</v>
      </c>
      <c r="B59" s="8">
        <v>78</v>
      </c>
      <c r="C59" s="8">
        <v>2</v>
      </c>
      <c r="D59" s="8">
        <v>79</v>
      </c>
      <c r="E59" s="8">
        <v>1</v>
      </c>
      <c r="F59" s="8">
        <v>82</v>
      </c>
      <c r="G59" s="8">
        <v>1</v>
      </c>
      <c r="H59" s="8">
        <v>82</v>
      </c>
      <c r="I59" s="8">
        <v>1</v>
      </c>
      <c r="J59" s="8">
        <v>77</v>
      </c>
      <c r="K59" s="8">
        <v>2</v>
      </c>
      <c r="L59" s="8">
        <v>77</v>
      </c>
      <c r="M59" s="8">
        <v>2</v>
      </c>
      <c r="N59" s="8">
        <v>86</v>
      </c>
      <c r="O59" s="8">
        <v>1</v>
      </c>
      <c r="P59" s="8"/>
      <c r="Q59" s="8"/>
      <c r="R59" s="11"/>
      <c r="S59" s="11"/>
      <c r="T59" s="11">
        <f>(B59*C59+D59*E59+F59*G59+H59*I59+J59*K59+L59*M59+N59*O59+P59*Q59)/(C59+E59+G59+I59+K59+M59+O59+Q59)</f>
        <v>79.3</v>
      </c>
      <c r="U59" s="8">
        <f t="shared" si="1"/>
        <v>10</v>
      </c>
      <c r="V59" s="8"/>
      <c r="W59" s="11">
        <v>73</v>
      </c>
      <c r="X59" s="8">
        <v>1</v>
      </c>
      <c r="Y59" s="11">
        <f>0.6*W59+0.4*T59</f>
        <v>75.52</v>
      </c>
      <c r="Z59" s="13"/>
      <c r="AA59" s="13"/>
      <c r="AB59" s="13"/>
      <c r="AC59" s="13"/>
      <c r="AD59" s="13"/>
    </row>
  </sheetData>
  <sortState xmlns:xlrd2="http://schemas.microsoft.com/office/spreadsheetml/2017/richdata2" ref="A3:AD59">
    <sortCondition ref="A3:A59"/>
  </sortState>
  <mergeCells count="13">
    <mergeCell ref="AC1:AC2"/>
    <mergeCell ref="AD1:AD2"/>
    <mergeCell ref="V1:V2"/>
    <mergeCell ref="W1:W2"/>
    <mergeCell ref="X1:X2"/>
    <mergeCell ref="Y1:Y2"/>
    <mergeCell ref="Z1:Z2"/>
    <mergeCell ref="A1:A2"/>
    <mergeCell ref="T1:T2"/>
    <mergeCell ref="U1:U2"/>
    <mergeCell ref="AA1:AA2"/>
    <mergeCell ref="AB1:AB2"/>
    <mergeCell ref="B1:Q1"/>
  </mergeCells>
  <phoneticPr fontId="10" type="noConversion"/>
  <pageMargins left="0.7" right="0.7" top="0.75" bottom="0.75" header="0.3" footer="0.3"/>
  <pageSetup paperSize="9"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4"/>
  <sheetViews>
    <sheetView workbookViewId="0">
      <selection activeCell="S32" sqref="S32"/>
    </sheetView>
  </sheetViews>
  <sheetFormatPr defaultColWidth="9" defaultRowHeight="14" x14ac:dyDescent="0.3"/>
  <cols>
    <col min="1" max="1" width="8.83203125" style="3"/>
  </cols>
  <sheetData>
    <row r="1" spans="1:27" s="1" customFormat="1" ht="15" customHeight="1" x14ac:dyDescent="0.25">
      <c r="A1" s="80" t="s">
        <v>32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78" t="s">
        <v>2</v>
      </c>
      <c r="S1" s="78" t="s">
        <v>3</v>
      </c>
      <c r="T1" s="78" t="s">
        <v>31</v>
      </c>
      <c r="U1" s="78" t="s">
        <v>5</v>
      </c>
      <c r="V1" s="60" t="s">
        <v>6</v>
      </c>
      <c r="W1" s="78" t="s">
        <v>7</v>
      </c>
      <c r="X1" s="79" t="s">
        <v>8</v>
      </c>
      <c r="Y1" s="84" t="s">
        <v>9</v>
      </c>
      <c r="Z1" s="62" t="s">
        <v>11</v>
      </c>
      <c r="AA1" s="76" t="s">
        <v>12</v>
      </c>
    </row>
    <row r="2" spans="1:27" s="2" customFormat="1" ht="14.25" customHeight="1" x14ac:dyDescent="0.3">
      <c r="A2" s="81"/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9" t="s">
        <v>24</v>
      </c>
      <c r="N2" s="6" t="s">
        <v>25</v>
      </c>
      <c r="O2" s="6" t="s">
        <v>26</v>
      </c>
      <c r="P2" s="6" t="s">
        <v>27</v>
      </c>
      <c r="Q2" s="6" t="s">
        <v>28</v>
      </c>
      <c r="R2" s="86"/>
      <c r="S2" s="63"/>
      <c r="T2" s="63"/>
      <c r="U2" s="86"/>
      <c r="V2" s="85"/>
      <c r="W2" s="78"/>
      <c r="X2" s="75"/>
      <c r="Y2" s="85"/>
      <c r="Z2" s="75"/>
      <c r="AA2" s="77"/>
    </row>
    <row r="3" spans="1:27" ht="14.5" x14ac:dyDescent="0.3">
      <c r="A3" s="21">
        <v>211147</v>
      </c>
      <c r="B3" s="41">
        <v>79</v>
      </c>
      <c r="C3" s="41">
        <v>2</v>
      </c>
      <c r="D3" s="41">
        <v>77</v>
      </c>
      <c r="E3" s="41">
        <v>2</v>
      </c>
      <c r="F3" s="41">
        <v>85</v>
      </c>
      <c r="G3" s="41">
        <v>2</v>
      </c>
      <c r="H3" s="41">
        <v>80</v>
      </c>
      <c r="I3" s="41">
        <v>1</v>
      </c>
      <c r="J3" s="41">
        <v>76</v>
      </c>
      <c r="K3" s="41">
        <v>1</v>
      </c>
      <c r="L3" s="41">
        <v>76</v>
      </c>
      <c r="M3" s="41">
        <v>1</v>
      </c>
      <c r="N3" s="41"/>
      <c r="O3" s="41"/>
      <c r="P3" s="41"/>
      <c r="Q3" s="41"/>
      <c r="R3" s="11">
        <f>(B3*C3+D3*E3+F3*G3+H3*I3+J3*K3+L3*M3+N3*O3+P3*Q3)/S3</f>
        <v>79.333333333333329</v>
      </c>
      <c r="S3" s="8">
        <f t="shared" ref="S3:S24" si="0">C3+E3+G3+I3+K3+M3+O3</f>
        <v>9</v>
      </c>
      <c r="T3" s="41"/>
      <c r="U3" s="41">
        <v>76.47</v>
      </c>
      <c r="V3" s="41"/>
      <c r="W3" s="11">
        <f t="shared" ref="W3:W24" si="1">R3*0.4+U3*0.6</f>
        <v>77.615333333333325</v>
      </c>
      <c r="X3" s="8"/>
      <c r="Y3" s="8"/>
      <c r="Z3" s="8"/>
      <c r="AA3" s="8"/>
    </row>
    <row r="4" spans="1:27" ht="14.5" x14ac:dyDescent="0.3">
      <c r="A4" s="21">
        <v>211148</v>
      </c>
      <c r="B4" s="41">
        <v>78</v>
      </c>
      <c r="C4" s="41">
        <v>2</v>
      </c>
      <c r="D4" s="41">
        <v>82</v>
      </c>
      <c r="E4" s="41">
        <v>2</v>
      </c>
      <c r="F4" s="41">
        <v>81</v>
      </c>
      <c r="G4" s="41">
        <v>1</v>
      </c>
      <c r="H4" s="41">
        <v>81</v>
      </c>
      <c r="I4" s="41">
        <v>1</v>
      </c>
      <c r="J4" s="41">
        <v>73</v>
      </c>
      <c r="K4" s="41">
        <v>2</v>
      </c>
      <c r="L4" s="41">
        <v>77</v>
      </c>
      <c r="M4" s="41">
        <v>1</v>
      </c>
      <c r="N4" s="41"/>
      <c r="O4" s="41"/>
      <c r="P4" s="41"/>
      <c r="Q4" s="41"/>
      <c r="R4" s="11">
        <f>(B4*C4+D4*E4+F4*G4+H4*I4+J4*K4+L4*M4+N4*O4+P4*Q4)/S4</f>
        <v>78.333333333333329</v>
      </c>
      <c r="S4" s="8">
        <f t="shared" si="0"/>
        <v>9</v>
      </c>
      <c r="T4" s="41"/>
      <c r="U4" s="41">
        <v>80</v>
      </c>
      <c r="V4" s="41"/>
      <c r="W4" s="11">
        <f t="shared" si="1"/>
        <v>79.333333333333329</v>
      </c>
      <c r="X4" s="13"/>
      <c r="Y4" s="13"/>
      <c r="Z4" s="13"/>
      <c r="AA4" s="13"/>
    </row>
    <row r="5" spans="1:27" ht="14.5" x14ac:dyDescent="0.3">
      <c r="A5" s="21">
        <v>211149</v>
      </c>
      <c r="B5" s="41">
        <v>64</v>
      </c>
      <c r="C5" s="41">
        <v>2</v>
      </c>
      <c r="D5" s="41">
        <v>56</v>
      </c>
      <c r="E5" s="41">
        <v>1</v>
      </c>
      <c r="F5" s="41">
        <v>80</v>
      </c>
      <c r="G5" s="41">
        <v>1</v>
      </c>
      <c r="H5" s="41">
        <v>72</v>
      </c>
      <c r="I5" s="41">
        <v>2</v>
      </c>
      <c r="J5" s="41">
        <v>76</v>
      </c>
      <c r="K5" s="41">
        <v>1</v>
      </c>
      <c r="L5" s="41">
        <v>61</v>
      </c>
      <c r="M5" s="41">
        <v>1</v>
      </c>
      <c r="N5" s="41"/>
      <c r="O5" s="41"/>
      <c r="P5" s="41"/>
      <c r="Q5" s="41"/>
      <c r="R5" s="11">
        <f>(B5*C5+D5*E5+F5*G5+H5*I5+J5*K5+L5*M5+N5*O5+P5*Q5)/S5</f>
        <v>68.125</v>
      </c>
      <c r="S5" s="8">
        <f t="shared" si="0"/>
        <v>8</v>
      </c>
      <c r="T5" s="41"/>
      <c r="U5" s="41">
        <v>67.52</v>
      </c>
      <c r="V5" s="41"/>
      <c r="W5" s="11">
        <f t="shared" si="1"/>
        <v>67.762</v>
      </c>
      <c r="X5" s="13"/>
      <c r="Y5" s="13"/>
      <c r="Z5" s="13"/>
      <c r="AA5" s="13"/>
    </row>
    <row r="6" spans="1:27" ht="14.5" x14ac:dyDescent="0.3">
      <c r="A6" s="21">
        <v>211150</v>
      </c>
      <c r="B6" s="41">
        <v>84</v>
      </c>
      <c r="C6" s="41">
        <v>2</v>
      </c>
      <c r="D6" s="41">
        <v>76</v>
      </c>
      <c r="E6" s="41">
        <v>1</v>
      </c>
      <c r="F6" s="41">
        <v>76</v>
      </c>
      <c r="G6" s="41">
        <v>1</v>
      </c>
      <c r="H6" s="41">
        <v>71</v>
      </c>
      <c r="I6" s="41">
        <v>1</v>
      </c>
      <c r="J6" s="41">
        <v>71</v>
      </c>
      <c r="K6" s="41">
        <v>2</v>
      </c>
      <c r="L6" s="41">
        <v>66</v>
      </c>
      <c r="M6" s="41">
        <v>2</v>
      </c>
      <c r="N6" s="41">
        <v>80</v>
      </c>
      <c r="O6" s="41">
        <v>2</v>
      </c>
      <c r="P6" s="41"/>
      <c r="Q6" s="41"/>
      <c r="R6" s="11">
        <f>(B6*C6+D6*E6+F6*G6+H6*I6+J6*K6+L6*M6+N6*O6+P6*Q6)/S6</f>
        <v>75</v>
      </c>
      <c r="S6" s="8">
        <f t="shared" si="0"/>
        <v>11</v>
      </c>
      <c r="T6" s="41"/>
      <c r="U6" s="41">
        <v>80.75</v>
      </c>
      <c r="V6" s="41"/>
      <c r="W6" s="11">
        <f t="shared" si="1"/>
        <v>78.449999999999989</v>
      </c>
      <c r="X6" s="13"/>
      <c r="Y6" s="13"/>
      <c r="Z6" s="13"/>
      <c r="AA6" s="13"/>
    </row>
    <row r="7" spans="1:27" ht="14.5" x14ac:dyDescent="0.3">
      <c r="A7" s="21">
        <v>211151</v>
      </c>
      <c r="B7" s="41">
        <v>86</v>
      </c>
      <c r="C7" s="41">
        <v>2</v>
      </c>
      <c r="D7" s="41">
        <v>64</v>
      </c>
      <c r="E7" s="41">
        <v>1</v>
      </c>
      <c r="F7" s="41">
        <v>79</v>
      </c>
      <c r="G7" s="41">
        <v>1</v>
      </c>
      <c r="H7" s="41">
        <v>82</v>
      </c>
      <c r="I7" s="41">
        <v>1</v>
      </c>
      <c r="J7" s="41">
        <v>79</v>
      </c>
      <c r="K7" s="41">
        <v>1</v>
      </c>
      <c r="L7" s="41">
        <v>80</v>
      </c>
      <c r="M7" s="41">
        <v>1</v>
      </c>
      <c r="N7" s="41">
        <v>78</v>
      </c>
      <c r="O7" s="41">
        <v>2</v>
      </c>
      <c r="P7" s="41"/>
      <c r="Q7" s="41"/>
      <c r="R7" s="11">
        <f t="shared" ref="R7:R19" si="2">(B7*C7+D7*E7+F7*G7+H7*I7+J7*K7+L7*M7+N7*O7+P7*Q7)/S7</f>
        <v>79.111111111111114</v>
      </c>
      <c r="S7" s="8">
        <f t="shared" si="0"/>
        <v>9</v>
      </c>
      <c r="T7" s="41"/>
      <c r="U7" s="41">
        <v>73.33</v>
      </c>
      <c r="V7" s="41"/>
      <c r="W7" s="11">
        <f t="shared" si="1"/>
        <v>75.642444444444436</v>
      </c>
      <c r="X7" s="13"/>
      <c r="Y7" s="13"/>
      <c r="Z7" s="13"/>
      <c r="AA7" s="13"/>
    </row>
    <row r="8" spans="1:27" ht="14.5" x14ac:dyDescent="0.3">
      <c r="A8" s="21">
        <v>211152</v>
      </c>
      <c r="B8" s="41">
        <v>87</v>
      </c>
      <c r="C8" s="41">
        <v>2</v>
      </c>
      <c r="D8" s="41">
        <v>82</v>
      </c>
      <c r="E8" s="41">
        <v>1</v>
      </c>
      <c r="F8" s="41">
        <v>80</v>
      </c>
      <c r="G8" s="41">
        <v>1</v>
      </c>
      <c r="H8" s="41">
        <v>84</v>
      </c>
      <c r="I8" s="41">
        <v>2</v>
      </c>
      <c r="J8" s="41">
        <v>77</v>
      </c>
      <c r="K8" s="41">
        <v>1</v>
      </c>
      <c r="L8" s="41"/>
      <c r="M8" s="41"/>
      <c r="N8" s="41"/>
      <c r="O8" s="41"/>
      <c r="P8" s="41"/>
      <c r="Q8" s="41"/>
      <c r="R8" s="11">
        <f t="shared" si="2"/>
        <v>83</v>
      </c>
      <c r="S8" s="8">
        <f t="shared" si="0"/>
        <v>7</v>
      </c>
      <c r="T8" s="41"/>
      <c r="U8" s="41">
        <v>78</v>
      </c>
      <c r="V8" s="41"/>
      <c r="W8" s="11">
        <f t="shared" si="1"/>
        <v>80</v>
      </c>
      <c r="X8" s="13"/>
      <c r="Y8" s="13"/>
      <c r="Z8" s="13"/>
      <c r="AA8" s="13"/>
    </row>
    <row r="9" spans="1:27" ht="14.5" x14ac:dyDescent="0.3">
      <c r="A9" s="21">
        <v>211154</v>
      </c>
      <c r="B9" s="41">
        <v>83</v>
      </c>
      <c r="C9" s="41">
        <v>2</v>
      </c>
      <c r="D9" s="41">
        <v>82</v>
      </c>
      <c r="E9" s="41">
        <v>1</v>
      </c>
      <c r="F9" s="41">
        <v>78</v>
      </c>
      <c r="G9" s="41">
        <v>2</v>
      </c>
      <c r="H9" s="41">
        <v>89</v>
      </c>
      <c r="I9" s="41">
        <v>2</v>
      </c>
      <c r="J9" s="41">
        <v>81</v>
      </c>
      <c r="K9" s="41">
        <v>1</v>
      </c>
      <c r="L9" s="41"/>
      <c r="M9" s="41"/>
      <c r="N9" s="41"/>
      <c r="O9" s="41"/>
      <c r="P9" s="41"/>
      <c r="Q9" s="41"/>
      <c r="R9" s="11">
        <f t="shared" si="2"/>
        <v>82.875</v>
      </c>
      <c r="S9" s="8">
        <f t="shared" si="0"/>
        <v>8</v>
      </c>
      <c r="T9" s="41"/>
      <c r="U9" s="41">
        <v>85.83</v>
      </c>
      <c r="V9" s="41"/>
      <c r="W9" s="11">
        <f t="shared" si="1"/>
        <v>84.647999999999996</v>
      </c>
      <c r="X9" s="13"/>
      <c r="Y9" s="13"/>
      <c r="Z9" s="13"/>
      <c r="AA9" s="13"/>
    </row>
    <row r="10" spans="1:27" ht="14.5" x14ac:dyDescent="0.3">
      <c r="A10" s="21">
        <v>211155</v>
      </c>
      <c r="B10" s="41">
        <v>88</v>
      </c>
      <c r="C10" s="41">
        <v>2</v>
      </c>
      <c r="D10" s="41">
        <v>81</v>
      </c>
      <c r="E10" s="41">
        <v>2</v>
      </c>
      <c r="F10" s="41">
        <v>80</v>
      </c>
      <c r="G10" s="41">
        <v>1</v>
      </c>
      <c r="H10" s="41">
        <v>80</v>
      </c>
      <c r="I10" s="41">
        <v>1</v>
      </c>
      <c r="J10" s="41">
        <v>83</v>
      </c>
      <c r="K10" s="41">
        <v>2</v>
      </c>
      <c r="L10" s="41">
        <v>79</v>
      </c>
      <c r="M10" s="41">
        <v>1</v>
      </c>
      <c r="N10" s="41">
        <v>78</v>
      </c>
      <c r="O10" s="41">
        <v>2</v>
      </c>
      <c r="P10" s="41"/>
      <c r="Q10" s="41"/>
      <c r="R10" s="11">
        <f t="shared" si="2"/>
        <v>81.727272727272734</v>
      </c>
      <c r="S10" s="8">
        <f t="shared" si="0"/>
        <v>11</v>
      </c>
      <c r="T10" s="41"/>
      <c r="U10" s="41">
        <v>82.28</v>
      </c>
      <c r="V10" s="41"/>
      <c r="W10" s="11">
        <f t="shared" si="1"/>
        <v>82.058909090909097</v>
      </c>
      <c r="X10" s="13"/>
      <c r="Y10" s="13"/>
      <c r="Z10" s="13"/>
      <c r="AA10" s="13"/>
    </row>
    <row r="11" spans="1:27" ht="14.5" x14ac:dyDescent="0.3">
      <c r="A11" s="21">
        <v>211156</v>
      </c>
      <c r="B11" s="41">
        <v>76</v>
      </c>
      <c r="C11" s="41">
        <v>2</v>
      </c>
      <c r="D11" s="41">
        <v>84</v>
      </c>
      <c r="E11" s="41">
        <v>3</v>
      </c>
      <c r="F11" s="41">
        <v>78</v>
      </c>
      <c r="G11" s="41">
        <v>2</v>
      </c>
      <c r="H11" s="41">
        <v>80</v>
      </c>
      <c r="I11" s="41">
        <v>1</v>
      </c>
      <c r="J11" s="41">
        <v>79</v>
      </c>
      <c r="K11" s="41">
        <v>1</v>
      </c>
      <c r="L11" s="41">
        <v>74</v>
      </c>
      <c r="M11" s="41">
        <v>2</v>
      </c>
      <c r="N11" s="41">
        <v>75</v>
      </c>
      <c r="O11" s="41">
        <v>1</v>
      </c>
      <c r="P11" s="41"/>
      <c r="Q11" s="41"/>
      <c r="R11" s="11">
        <f t="shared" si="2"/>
        <v>78.5</v>
      </c>
      <c r="S11" s="8">
        <f t="shared" si="0"/>
        <v>12</v>
      </c>
      <c r="T11" s="41"/>
      <c r="U11" s="41">
        <v>80.31</v>
      </c>
      <c r="V11" s="41"/>
      <c r="W11" s="11">
        <f t="shared" si="1"/>
        <v>79.585999999999999</v>
      </c>
      <c r="X11" s="13"/>
      <c r="Y11" s="13"/>
      <c r="Z11" s="13"/>
      <c r="AA11" s="13"/>
    </row>
    <row r="12" spans="1:27" ht="14.5" x14ac:dyDescent="0.3">
      <c r="A12" s="21">
        <v>211157</v>
      </c>
      <c r="B12" s="41">
        <v>86</v>
      </c>
      <c r="C12" s="41">
        <v>2</v>
      </c>
      <c r="D12" s="41">
        <v>80</v>
      </c>
      <c r="E12" s="41">
        <v>3</v>
      </c>
      <c r="F12" s="41">
        <v>79</v>
      </c>
      <c r="G12" s="41">
        <v>1</v>
      </c>
      <c r="H12" s="41">
        <v>82</v>
      </c>
      <c r="I12" s="41">
        <v>1</v>
      </c>
      <c r="J12" s="41">
        <v>79</v>
      </c>
      <c r="K12" s="41">
        <v>1</v>
      </c>
      <c r="L12" s="41">
        <v>81</v>
      </c>
      <c r="M12" s="41">
        <v>2</v>
      </c>
      <c r="N12" s="41"/>
      <c r="O12" s="41"/>
      <c r="P12" s="41"/>
      <c r="Q12" s="41"/>
      <c r="R12" s="11">
        <f t="shared" si="2"/>
        <v>81.400000000000006</v>
      </c>
      <c r="S12" s="8">
        <f t="shared" si="0"/>
        <v>10</v>
      </c>
      <c r="T12" s="41"/>
      <c r="U12" s="41">
        <v>76.94</v>
      </c>
      <c r="V12" s="41"/>
      <c r="W12" s="11">
        <f t="shared" si="1"/>
        <v>78.72399999999999</v>
      </c>
      <c r="X12" s="13"/>
      <c r="Y12" s="13"/>
      <c r="Z12" s="13"/>
      <c r="AA12" s="13"/>
    </row>
    <row r="13" spans="1:27" ht="14.5" x14ac:dyDescent="0.3">
      <c r="A13" s="21">
        <v>211158</v>
      </c>
      <c r="B13" s="41">
        <v>82</v>
      </c>
      <c r="C13" s="41">
        <v>2</v>
      </c>
      <c r="D13" s="41">
        <v>76</v>
      </c>
      <c r="E13" s="41">
        <v>1</v>
      </c>
      <c r="F13" s="41">
        <v>80</v>
      </c>
      <c r="G13" s="41">
        <v>1</v>
      </c>
      <c r="H13" s="41">
        <v>78</v>
      </c>
      <c r="I13" s="41">
        <v>1</v>
      </c>
      <c r="J13" s="41">
        <v>78</v>
      </c>
      <c r="K13" s="41">
        <v>3</v>
      </c>
      <c r="L13" s="41">
        <v>77</v>
      </c>
      <c r="M13" s="41">
        <v>1</v>
      </c>
      <c r="N13" s="41">
        <v>81</v>
      </c>
      <c r="O13" s="41">
        <v>3</v>
      </c>
      <c r="P13" s="41"/>
      <c r="Q13" s="41"/>
      <c r="R13" s="11">
        <f t="shared" si="2"/>
        <v>79.333333333333329</v>
      </c>
      <c r="S13" s="8">
        <f t="shared" si="0"/>
        <v>12</v>
      </c>
      <c r="T13" s="41"/>
      <c r="U13" s="41">
        <v>74.25</v>
      </c>
      <c r="V13" s="41"/>
      <c r="W13" s="11">
        <f t="shared" si="1"/>
        <v>76.283333333333331</v>
      </c>
      <c r="X13" s="13"/>
      <c r="Y13" s="13"/>
      <c r="Z13" s="13"/>
      <c r="AA13" s="13"/>
    </row>
    <row r="14" spans="1:27" ht="14.5" x14ac:dyDescent="0.3">
      <c r="A14" s="21">
        <v>211159</v>
      </c>
      <c r="B14" s="41">
        <v>86</v>
      </c>
      <c r="C14" s="41">
        <v>2</v>
      </c>
      <c r="D14" s="41">
        <v>81</v>
      </c>
      <c r="E14" s="41">
        <v>1</v>
      </c>
      <c r="F14" s="41">
        <v>78</v>
      </c>
      <c r="G14" s="41">
        <v>2</v>
      </c>
      <c r="H14" s="41">
        <v>82</v>
      </c>
      <c r="I14" s="41">
        <v>2</v>
      </c>
      <c r="J14" s="41">
        <v>80</v>
      </c>
      <c r="K14" s="41">
        <v>1</v>
      </c>
      <c r="L14" s="41"/>
      <c r="M14" s="41"/>
      <c r="N14" s="41"/>
      <c r="O14" s="41"/>
      <c r="P14" s="41"/>
      <c r="Q14" s="41"/>
      <c r="R14" s="11">
        <f t="shared" si="2"/>
        <v>81.625</v>
      </c>
      <c r="S14" s="8">
        <f t="shared" si="0"/>
        <v>8</v>
      </c>
      <c r="T14" s="41"/>
      <c r="U14" s="41">
        <v>81.72</v>
      </c>
      <c r="V14" s="41"/>
      <c r="W14" s="11">
        <f t="shared" si="1"/>
        <v>81.681999999999988</v>
      </c>
      <c r="X14" s="13"/>
      <c r="Y14" s="13"/>
      <c r="Z14" s="13"/>
      <c r="AA14" s="13"/>
    </row>
    <row r="15" spans="1:27" ht="14.5" x14ac:dyDescent="0.3">
      <c r="A15" s="21">
        <v>211160</v>
      </c>
      <c r="B15" s="41">
        <v>79</v>
      </c>
      <c r="C15" s="41">
        <v>2</v>
      </c>
      <c r="D15" s="41">
        <v>85</v>
      </c>
      <c r="E15" s="41">
        <v>2</v>
      </c>
      <c r="F15" s="41">
        <v>81</v>
      </c>
      <c r="G15" s="41">
        <v>1</v>
      </c>
      <c r="H15" s="41">
        <v>76</v>
      </c>
      <c r="I15" s="41">
        <v>1</v>
      </c>
      <c r="J15" s="41">
        <v>81</v>
      </c>
      <c r="K15" s="41">
        <v>3</v>
      </c>
      <c r="L15" s="41">
        <v>81</v>
      </c>
      <c r="M15" s="41">
        <v>1</v>
      </c>
      <c r="N15" s="41"/>
      <c r="O15" s="41"/>
      <c r="P15" s="41"/>
      <c r="Q15" s="41"/>
      <c r="R15" s="11">
        <f t="shared" si="2"/>
        <v>80.900000000000006</v>
      </c>
      <c r="S15" s="8">
        <f t="shared" si="0"/>
        <v>10</v>
      </c>
      <c r="T15" s="41"/>
      <c r="U15" s="41">
        <v>84.69</v>
      </c>
      <c r="V15" s="41"/>
      <c r="W15" s="11">
        <f t="shared" si="1"/>
        <v>83.174000000000007</v>
      </c>
      <c r="X15" s="13"/>
      <c r="Y15" s="13"/>
      <c r="Z15" s="13"/>
      <c r="AA15" s="13"/>
    </row>
    <row r="16" spans="1:27" ht="14.5" x14ac:dyDescent="0.3">
      <c r="A16" s="21">
        <v>211161</v>
      </c>
      <c r="B16" s="41">
        <v>63</v>
      </c>
      <c r="C16" s="41">
        <v>2</v>
      </c>
      <c r="D16" s="41">
        <v>77</v>
      </c>
      <c r="E16" s="41">
        <v>2</v>
      </c>
      <c r="F16" s="41">
        <v>81</v>
      </c>
      <c r="G16" s="41">
        <v>1</v>
      </c>
      <c r="H16" s="41">
        <v>76</v>
      </c>
      <c r="I16" s="41">
        <v>1</v>
      </c>
      <c r="J16" s="41">
        <v>77</v>
      </c>
      <c r="K16" s="41">
        <v>2</v>
      </c>
      <c r="L16" s="41">
        <v>80</v>
      </c>
      <c r="M16" s="41">
        <v>1</v>
      </c>
      <c r="N16" s="41"/>
      <c r="O16" s="41"/>
      <c r="P16" s="41"/>
      <c r="Q16" s="41"/>
      <c r="R16" s="11">
        <f t="shared" si="2"/>
        <v>74.555555555555557</v>
      </c>
      <c r="S16" s="8">
        <f t="shared" si="0"/>
        <v>9</v>
      </c>
      <c r="T16" s="41"/>
      <c r="U16" s="41">
        <v>73</v>
      </c>
      <c r="V16" s="41"/>
      <c r="W16" s="11">
        <f t="shared" si="1"/>
        <v>73.62222222222222</v>
      </c>
      <c r="X16" s="13"/>
      <c r="Y16" s="13"/>
      <c r="Z16" s="13"/>
      <c r="AA16" s="13"/>
    </row>
    <row r="17" spans="1:27" ht="14.5" x14ac:dyDescent="0.3">
      <c r="A17" s="21">
        <v>211162</v>
      </c>
      <c r="B17" s="41">
        <v>65</v>
      </c>
      <c r="C17" s="41">
        <v>2</v>
      </c>
      <c r="D17" s="41">
        <v>82</v>
      </c>
      <c r="E17" s="41">
        <v>1</v>
      </c>
      <c r="F17" s="41">
        <v>78</v>
      </c>
      <c r="G17" s="41">
        <v>1</v>
      </c>
      <c r="H17" s="41">
        <v>72</v>
      </c>
      <c r="I17" s="41">
        <v>2</v>
      </c>
      <c r="J17" s="41">
        <v>81</v>
      </c>
      <c r="K17" s="41">
        <v>3</v>
      </c>
      <c r="L17" s="41">
        <v>78</v>
      </c>
      <c r="M17" s="41">
        <v>1</v>
      </c>
      <c r="N17" s="41"/>
      <c r="O17" s="41"/>
      <c r="P17" s="41"/>
      <c r="Q17" s="41"/>
      <c r="R17" s="11">
        <f t="shared" si="2"/>
        <v>75.5</v>
      </c>
      <c r="S17" s="8">
        <f t="shared" si="0"/>
        <v>10</v>
      </c>
      <c r="T17" s="41"/>
      <c r="U17" s="41">
        <v>84.31</v>
      </c>
      <c r="V17" s="41"/>
      <c r="W17" s="11">
        <f t="shared" si="1"/>
        <v>80.786000000000001</v>
      </c>
      <c r="X17" s="13"/>
      <c r="Y17" s="13"/>
      <c r="Z17" s="13"/>
      <c r="AA17" s="13"/>
    </row>
    <row r="18" spans="1:27" ht="14.5" x14ac:dyDescent="0.3">
      <c r="A18" s="21">
        <v>211163</v>
      </c>
      <c r="B18" s="41">
        <v>66</v>
      </c>
      <c r="C18" s="41">
        <v>2</v>
      </c>
      <c r="D18" s="41">
        <v>78</v>
      </c>
      <c r="E18" s="41">
        <v>1</v>
      </c>
      <c r="F18" s="41">
        <v>80</v>
      </c>
      <c r="G18" s="41">
        <v>1</v>
      </c>
      <c r="H18" s="41">
        <v>81</v>
      </c>
      <c r="I18" s="41">
        <v>2</v>
      </c>
      <c r="J18" s="41">
        <v>80</v>
      </c>
      <c r="K18" s="41">
        <v>2</v>
      </c>
      <c r="L18" s="41">
        <v>76</v>
      </c>
      <c r="M18" s="41">
        <v>1</v>
      </c>
      <c r="N18" s="41"/>
      <c r="O18" s="41"/>
      <c r="P18" s="41"/>
      <c r="Q18" s="41"/>
      <c r="R18" s="11">
        <f t="shared" si="2"/>
        <v>76.444444444444443</v>
      </c>
      <c r="S18" s="8">
        <f t="shared" si="0"/>
        <v>9</v>
      </c>
      <c r="T18" s="41"/>
      <c r="U18" s="41">
        <v>76.06</v>
      </c>
      <c r="V18" s="41"/>
      <c r="W18" s="11">
        <f t="shared" si="1"/>
        <v>76.213777777777779</v>
      </c>
      <c r="X18" s="13"/>
      <c r="Y18" s="13"/>
      <c r="Z18" s="13"/>
      <c r="AA18" s="13"/>
    </row>
    <row r="19" spans="1:27" ht="14.5" x14ac:dyDescent="0.3">
      <c r="A19" s="21">
        <v>211164</v>
      </c>
      <c r="B19" s="41">
        <v>86</v>
      </c>
      <c r="C19" s="41">
        <v>2</v>
      </c>
      <c r="D19" s="41">
        <v>74</v>
      </c>
      <c r="E19" s="41">
        <v>3</v>
      </c>
      <c r="F19" s="41">
        <v>80</v>
      </c>
      <c r="G19" s="41">
        <v>1</v>
      </c>
      <c r="H19" s="41">
        <v>79</v>
      </c>
      <c r="I19" s="41">
        <v>1</v>
      </c>
      <c r="J19" s="41">
        <v>80</v>
      </c>
      <c r="K19" s="41">
        <v>1</v>
      </c>
      <c r="L19" s="41">
        <v>76</v>
      </c>
      <c r="M19" s="41">
        <v>1</v>
      </c>
      <c r="N19" s="41"/>
      <c r="O19" s="41"/>
      <c r="P19" s="41"/>
      <c r="Q19" s="41"/>
      <c r="R19" s="11">
        <f t="shared" si="2"/>
        <v>78.777777777777771</v>
      </c>
      <c r="S19" s="8">
        <f t="shared" si="0"/>
        <v>9</v>
      </c>
      <c r="T19" s="41"/>
      <c r="U19" s="41">
        <v>79.72</v>
      </c>
      <c r="V19" s="41"/>
      <c r="W19" s="11">
        <f t="shared" si="1"/>
        <v>79.343111111111114</v>
      </c>
      <c r="X19" s="13"/>
      <c r="Y19" s="13"/>
      <c r="Z19" s="13"/>
      <c r="AA19" s="13"/>
    </row>
    <row r="20" spans="1:27" ht="14.5" x14ac:dyDescent="0.3">
      <c r="A20" s="21">
        <v>211165</v>
      </c>
      <c r="B20" s="41">
        <v>85</v>
      </c>
      <c r="C20" s="41">
        <v>1</v>
      </c>
      <c r="D20" s="41">
        <v>88</v>
      </c>
      <c r="E20" s="41">
        <v>2</v>
      </c>
      <c r="F20" s="41">
        <v>77</v>
      </c>
      <c r="G20" s="41">
        <v>2</v>
      </c>
      <c r="H20" s="41">
        <v>79</v>
      </c>
      <c r="I20" s="41">
        <v>1</v>
      </c>
      <c r="J20" s="41">
        <v>78</v>
      </c>
      <c r="K20" s="41">
        <v>1</v>
      </c>
      <c r="L20" s="41"/>
      <c r="M20" s="41"/>
      <c r="N20" s="41"/>
      <c r="O20" s="41"/>
      <c r="P20" s="41"/>
      <c r="Q20" s="41"/>
      <c r="R20" s="11">
        <f>(B20*C20+D20*E20+F20*G20+H20*I20+J20*K20+L20*M20+N20*O20+P20*Q20)/S20</f>
        <v>81.714285714285708</v>
      </c>
      <c r="S20" s="8">
        <f t="shared" si="0"/>
        <v>7</v>
      </c>
      <c r="T20" s="41"/>
      <c r="U20" s="41">
        <v>74.5</v>
      </c>
      <c r="V20" s="41"/>
      <c r="W20" s="11">
        <f t="shared" si="1"/>
        <v>77.385714285714272</v>
      </c>
      <c r="X20" s="41"/>
      <c r="Y20" s="41"/>
      <c r="Z20" s="41"/>
      <c r="AA20" s="41"/>
    </row>
    <row r="21" spans="1:27" ht="14.5" x14ac:dyDescent="0.3">
      <c r="A21" s="21">
        <v>211166</v>
      </c>
      <c r="B21" s="41">
        <v>86</v>
      </c>
      <c r="C21" s="41">
        <v>2</v>
      </c>
      <c r="D21" s="41">
        <v>78</v>
      </c>
      <c r="E21" s="41">
        <v>1</v>
      </c>
      <c r="F21" s="41">
        <v>78</v>
      </c>
      <c r="G21" s="41">
        <v>1</v>
      </c>
      <c r="H21" s="41">
        <v>76</v>
      </c>
      <c r="I21" s="41">
        <v>1</v>
      </c>
      <c r="J21" s="41">
        <v>66</v>
      </c>
      <c r="K21" s="41">
        <v>3</v>
      </c>
      <c r="L21" s="41"/>
      <c r="M21" s="41"/>
      <c r="N21" s="41"/>
      <c r="O21" s="41"/>
      <c r="P21" s="41"/>
      <c r="Q21" s="41"/>
      <c r="R21" s="11">
        <f>(B21*C21+D21*E21+F21*G21+H21*I21+J21*K21+L21*M21+N21*O21+P21*Q21)/S21</f>
        <v>75.25</v>
      </c>
      <c r="S21" s="8">
        <f t="shared" si="0"/>
        <v>8</v>
      </c>
      <c r="T21" s="41"/>
      <c r="U21" s="41">
        <v>75.58</v>
      </c>
      <c r="V21" s="41"/>
      <c r="W21" s="11">
        <f t="shared" si="1"/>
        <v>75.448000000000008</v>
      </c>
      <c r="X21" s="13"/>
      <c r="Y21" s="13"/>
      <c r="Z21" s="13"/>
      <c r="AA21" s="13"/>
    </row>
    <row r="22" spans="1:27" ht="14.5" x14ac:dyDescent="0.3">
      <c r="A22" s="21">
        <v>211167</v>
      </c>
      <c r="B22" s="41">
        <v>83</v>
      </c>
      <c r="C22" s="41">
        <v>2</v>
      </c>
      <c r="D22" s="41">
        <v>79</v>
      </c>
      <c r="E22" s="41">
        <v>2</v>
      </c>
      <c r="F22" s="41">
        <v>79</v>
      </c>
      <c r="G22" s="41">
        <v>2</v>
      </c>
      <c r="H22" s="41">
        <v>82</v>
      </c>
      <c r="I22" s="41">
        <v>1</v>
      </c>
      <c r="J22" s="41">
        <v>80</v>
      </c>
      <c r="K22" s="41">
        <v>1</v>
      </c>
      <c r="L22" s="41">
        <v>75</v>
      </c>
      <c r="M22" s="41">
        <v>2</v>
      </c>
      <c r="N22" s="41">
        <v>76</v>
      </c>
      <c r="O22" s="41">
        <v>1</v>
      </c>
      <c r="P22" s="41"/>
      <c r="Q22" s="41"/>
      <c r="R22" s="11">
        <f>(B22*C22+D22*E22+F22*G22+H22*I22+J22*K22+L22*M22+N22*O22+P22*Q22)/S22</f>
        <v>79.090909090909093</v>
      </c>
      <c r="S22" s="8">
        <f t="shared" si="0"/>
        <v>11</v>
      </c>
      <c r="T22" s="41"/>
      <c r="U22" s="41">
        <v>79.11</v>
      </c>
      <c r="V22" s="41"/>
      <c r="W22" s="11">
        <f t="shared" si="1"/>
        <v>79.102363636363634</v>
      </c>
      <c r="X22" s="13"/>
      <c r="Y22" s="13"/>
      <c r="Z22" s="13"/>
      <c r="AA22" s="13"/>
    </row>
    <row r="23" spans="1:27" ht="14.5" x14ac:dyDescent="0.3">
      <c r="A23" s="21">
        <v>211168</v>
      </c>
      <c r="B23" s="41">
        <v>72</v>
      </c>
      <c r="C23" s="41">
        <v>2</v>
      </c>
      <c r="D23" s="41">
        <v>76</v>
      </c>
      <c r="E23" s="41">
        <v>2</v>
      </c>
      <c r="F23" s="41">
        <v>82</v>
      </c>
      <c r="G23" s="41">
        <v>1</v>
      </c>
      <c r="H23" s="41">
        <v>75</v>
      </c>
      <c r="I23" s="41">
        <v>1</v>
      </c>
      <c r="J23" s="41">
        <v>82</v>
      </c>
      <c r="K23" s="41">
        <v>2</v>
      </c>
      <c r="L23" s="41">
        <v>81</v>
      </c>
      <c r="M23" s="41">
        <v>1</v>
      </c>
      <c r="N23" s="41">
        <v>70</v>
      </c>
      <c r="O23" s="41">
        <v>2</v>
      </c>
      <c r="P23" s="41"/>
      <c r="Q23" s="41"/>
      <c r="R23" s="11">
        <f>(B23*C23+D23*E23+F23*G23+H23*I23+J23*K23+L23*M23+N23*O23+P23*Q23)/S23</f>
        <v>76.181818181818187</v>
      </c>
      <c r="S23" s="8">
        <f t="shared" si="0"/>
        <v>11</v>
      </c>
      <c r="T23" s="41"/>
      <c r="U23" s="41">
        <v>80.56</v>
      </c>
      <c r="V23" s="41"/>
      <c r="W23" s="11">
        <f t="shared" si="1"/>
        <v>78.808727272727282</v>
      </c>
      <c r="X23" s="13"/>
      <c r="Y23" s="13"/>
      <c r="Z23" s="13"/>
      <c r="AA23" s="13"/>
    </row>
    <row r="24" spans="1:27" ht="14.5" x14ac:dyDescent="0.3">
      <c r="A24" s="21">
        <v>211169</v>
      </c>
      <c r="B24" s="41">
        <v>88</v>
      </c>
      <c r="C24" s="41">
        <v>2</v>
      </c>
      <c r="D24" s="41">
        <v>76</v>
      </c>
      <c r="E24" s="41">
        <v>3</v>
      </c>
      <c r="F24" s="41">
        <v>80</v>
      </c>
      <c r="G24" s="41">
        <v>1</v>
      </c>
      <c r="H24" s="41">
        <v>78</v>
      </c>
      <c r="I24" s="41">
        <v>1</v>
      </c>
      <c r="J24" s="41">
        <v>81</v>
      </c>
      <c r="K24" s="41">
        <v>1</v>
      </c>
      <c r="L24" s="41">
        <v>78</v>
      </c>
      <c r="M24" s="41">
        <v>1</v>
      </c>
      <c r="N24" s="41"/>
      <c r="O24" s="41"/>
      <c r="P24" s="41"/>
      <c r="Q24" s="41"/>
      <c r="R24" s="11">
        <f>(B24*C24+D24*E24+F24*G24+H24*I24+J24*K24+L24*M24+N24*O24+P24*Q24)/S24</f>
        <v>80.111111111111114</v>
      </c>
      <c r="S24" s="8">
        <f t="shared" si="0"/>
        <v>9</v>
      </c>
      <c r="T24" s="41"/>
      <c r="U24" s="41">
        <v>80.28</v>
      </c>
      <c r="V24" s="41"/>
      <c r="W24" s="11">
        <f t="shared" si="1"/>
        <v>80.212444444444444</v>
      </c>
      <c r="X24" s="13"/>
      <c r="Y24" s="13"/>
      <c r="Z24" s="13"/>
      <c r="AA24" s="13"/>
    </row>
  </sheetData>
  <sortState xmlns:xlrd2="http://schemas.microsoft.com/office/spreadsheetml/2017/richdata2" ref="A3:AA24">
    <sortCondition ref="A3:A24"/>
  </sortState>
  <mergeCells count="12">
    <mergeCell ref="Z1:Z2"/>
    <mergeCell ref="AA1:AA2"/>
    <mergeCell ref="U1:U2"/>
    <mergeCell ref="V1:V2"/>
    <mergeCell ref="W1:W2"/>
    <mergeCell ref="X1:X2"/>
    <mergeCell ref="Y1:Y2"/>
    <mergeCell ref="B1:Q1"/>
    <mergeCell ref="A1:A2"/>
    <mergeCell ref="R1:R2"/>
    <mergeCell ref="S1:S2"/>
    <mergeCell ref="T1:T2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9"/>
  <sheetViews>
    <sheetView tabSelected="1" topLeftCell="E25" zoomScale="70" zoomScaleNormal="70" workbookViewId="0">
      <selection activeCell="W45" sqref="W45"/>
    </sheetView>
  </sheetViews>
  <sheetFormatPr defaultColWidth="9" defaultRowHeight="14" x14ac:dyDescent="0.3"/>
  <cols>
    <col min="1" max="16384" width="9" style="16"/>
  </cols>
  <sheetData>
    <row r="1" spans="1:30" s="42" customFormat="1" ht="15" x14ac:dyDescent="0.3">
      <c r="A1" s="54" t="s">
        <v>0</v>
      </c>
      <c r="B1" s="54" t="s">
        <v>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7"/>
      <c r="S1" s="17"/>
      <c r="T1" s="74" t="s">
        <v>2</v>
      </c>
      <c r="U1" s="58" t="s">
        <v>3</v>
      </c>
      <c r="V1" s="66" t="s">
        <v>4</v>
      </c>
      <c r="W1" s="68" t="s">
        <v>5</v>
      </c>
      <c r="X1" s="54" t="s">
        <v>6</v>
      </c>
      <c r="Y1" s="72" t="s">
        <v>7</v>
      </c>
      <c r="Z1" s="60" t="s">
        <v>8</v>
      </c>
      <c r="AA1" s="60" t="s">
        <v>9</v>
      </c>
      <c r="AB1" s="60" t="s">
        <v>10</v>
      </c>
      <c r="AC1" s="62" t="s">
        <v>11</v>
      </c>
      <c r="AD1" s="64" t="s">
        <v>12</v>
      </c>
    </row>
    <row r="2" spans="1:30" s="2" customFormat="1" ht="14.25" customHeight="1" x14ac:dyDescent="0.3">
      <c r="A2" s="55"/>
      <c r="B2" s="19" t="s">
        <v>13</v>
      </c>
      <c r="C2" s="19" t="s">
        <v>14</v>
      </c>
      <c r="D2" s="19" t="s">
        <v>15</v>
      </c>
      <c r="E2" s="19" t="s">
        <v>16</v>
      </c>
      <c r="F2" s="19" t="s">
        <v>17</v>
      </c>
      <c r="G2" s="19" t="s">
        <v>18</v>
      </c>
      <c r="H2" s="19" t="s">
        <v>19</v>
      </c>
      <c r="I2" s="19" t="s">
        <v>20</v>
      </c>
      <c r="J2" s="19" t="s">
        <v>21</v>
      </c>
      <c r="K2" s="19" t="s">
        <v>22</v>
      </c>
      <c r="L2" s="19" t="s">
        <v>23</v>
      </c>
      <c r="M2" s="20" t="s">
        <v>24</v>
      </c>
      <c r="N2" s="20" t="s">
        <v>25</v>
      </c>
      <c r="O2" s="20" t="s">
        <v>26</v>
      </c>
      <c r="P2" s="20" t="s">
        <v>27</v>
      </c>
      <c r="Q2" s="20" t="s">
        <v>28</v>
      </c>
      <c r="R2" s="20" t="s">
        <v>29</v>
      </c>
      <c r="S2" s="20" t="s">
        <v>30</v>
      </c>
      <c r="T2" s="74"/>
      <c r="U2" s="59"/>
      <c r="V2" s="67"/>
      <c r="W2" s="69"/>
      <c r="X2" s="54"/>
      <c r="Y2" s="73"/>
      <c r="Z2" s="61"/>
      <c r="AA2" s="61"/>
      <c r="AB2" s="61"/>
      <c r="AC2" s="63"/>
      <c r="AD2" s="65"/>
    </row>
    <row r="3" spans="1:30" x14ac:dyDescent="0.3">
      <c r="A3" s="24">
        <v>201289</v>
      </c>
      <c r="B3" s="10">
        <v>76</v>
      </c>
      <c r="C3" s="10">
        <v>2</v>
      </c>
      <c r="D3" s="10">
        <v>81</v>
      </c>
      <c r="E3" s="10">
        <v>1</v>
      </c>
      <c r="F3" s="10">
        <v>81</v>
      </c>
      <c r="G3" s="10">
        <v>2</v>
      </c>
      <c r="H3" s="10">
        <v>85</v>
      </c>
      <c r="I3" s="10">
        <v>3</v>
      </c>
      <c r="J3" s="10">
        <v>80</v>
      </c>
      <c r="K3" s="10">
        <v>1</v>
      </c>
      <c r="L3" s="10"/>
      <c r="M3" s="10"/>
      <c r="N3" s="10"/>
      <c r="O3" s="10"/>
      <c r="P3" s="10"/>
      <c r="Q3" s="10"/>
      <c r="R3" s="17"/>
      <c r="S3" s="17"/>
      <c r="T3" s="17">
        <v>81.111111111111114</v>
      </c>
      <c r="U3" s="10">
        <v>9</v>
      </c>
      <c r="V3" s="10"/>
      <c r="W3" s="17">
        <v>82.5</v>
      </c>
      <c r="X3" s="10">
        <v>1</v>
      </c>
      <c r="Y3" s="17">
        <v>81.944444444444457</v>
      </c>
      <c r="Z3" s="21"/>
      <c r="AA3" s="21"/>
      <c r="AB3" s="21"/>
      <c r="AC3" s="21"/>
      <c r="AD3" s="21"/>
    </row>
    <row r="4" spans="1:30" x14ac:dyDescent="0.3">
      <c r="A4" s="24">
        <v>201290</v>
      </c>
      <c r="B4" s="10">
        <v>83</v>
      </c>
      <c r="C4" s="10">
        <v>2</v>
      </c>
      <c r="D4" s="10">
        <v>82</v>
      </c>
      <c r="E4" s="10">
        <v>1</v>
      </c>
      <c r="F4" s="10">
        <v>82</v>
      </c>
      <c r="G4" s="10">
        <v>1</v>
      </c>
      <c r="H4" s="10">
        <v>80</v>
      </c>
      <c r="I4" s="10">
        <v>1</v>
      </c>
      <c r="J4" s="10">
        <v>87</v>
      </c>
      <c r="K4" s="10">
        <v>2</v>
      </c>
      <c r="L4" s="10">
        <v>81</v>
      </c>
      <c r="M4" s="10">
        <v>1</v>
      </c>
      <c r="N4" s="10"/>
      <c r="O4" s="10"/>
      <c r="P4" s="10"/>
      <c r="Q4" s="10"/>
      <c r="R4" s="17"/>
      <c r="S4" s="17"/>
      <c r="T4" s="17">
        <v>83.125</v>
      </c>
      <c r="U4" s="10">
        <v>8</v>
      </c>
      <c r="V4" s="10"/>
      <c r="W4" s="17">
        <v>81.89</v>
      </c>
      <c r="X4" s="10">
        <v>1</v>
      </c>
      <c r="Y4" s="17">
        <v>82.384</v>
      </c>
      <c r="Z4" s="21"/>
      <c r="AA4" s="21"/>
      <c r="AB4" s="21"/>
      <c r="AC4" s="21"/>
      <c r="AD4" s="21"/>
    </row>
    <row r="5" spans="1:30" x14ac:dyDescent="0.3">
      <c r="A5" s="24">
        <v>211288</v>
      </c>
      <c r="B5" s="21">
        <v>88</v>
      </c>
      <c r="C5" s="21">
        <v>2</v>
      </c>
      <c r="D5" s="21">
        <v>81</v>
      </c>
      <c r="E5" s="21">
        <v>1</v>
      </c>
      <c r="F5" s="21">
        <v>82</v>
      </c>
      <c r="G5" s="21">
        <v>1</v>
      </c>
      <c r="H5" s="21">
        <v>87</v>
      </c>
      <c r="I5" s="21">
        <v>3</v>
      </c>
      <c r="J5" s="21">
        <v>83</v>
      </c>
      <c r="K5" s="21">
        <v>1</v>
      </c>
      <c r="L5" s="21">
        <v>80</v>
      </c>
      <c r="M5" s="21">
        <v>1</v>
      </c>
      <c r="N5" s="21">
        <v>82</v>
      </c>
      <c r="O5" s="21">
        <v>3</v>
      </c>
      <c r="P5" s="21">
        <v>81</v>
      </c>
      <c r="Q5" s="21">
        <v>1</v>
      </c>
      <c r="R5" s="21"/>
      <c r="S5" s="21"/>
      <c r="T5" s="17">
        <f>(B5*C5+D5*E5+F5*G5+H5*I5+J5*K5+L5*M5+N5*O5+P5*Q5)/U5</f>
        <v>83.84615384615384</v>
      </c>
      <c r="U5" s="10">
        <f>C5+E5+G5+I5+K5+M5+O5+Q5</f>
        <v>13</v>
      </c>
      <c r="V5" s="21">
        <v>30</v>
      </c>
      <c r="W5" s="21">
        <v>78.290000000000006</v>
      </c>
      <c r="X5" s="21">
        <v>2</v>
      </c>
      <c r="Y5" s="17">
        <f>T5*0.4+W5*0.6</f>
        <v>80.512461538461537</v>
      </c>
      <c r="Z5" s="21"/>
      <c r="AA5" s="21"/>
      <c r="AB5" s="21"/>
      <c r="AC5" s="21"/>
      <c r="AD5" s="21"/>
    </row>
    <row r="6" spans="1:30" x14ac:dyDescent="0.3">
      <c r="A6" s="24">
        <v>211290</v>
      </c>
      <c r="B6" s="10">
        <v>88</v>
      </c>
      <c r="C6" s="10">
        <v>2</v>
      </c>
      <c r="D6" s="10">
        <v>81</v>
      </c>
      <c r="E6" s="10">
        <v>2</v>
      </c>
      <c r="F6" s="10">
        <v>78</v>
      </c>
      <c r="G6" s="10">
        <v>1</v>
      </c>
      <c r="H6" s="10">
        <v>82</v>
      </c>
      <c r="I6" s="10">
        <v>1</v>
      </c>
      <c r="J6" s="10">
        <v>82</v>
      </c>
      <c r="K6" s="10">
        <v>2</v>
      </c>
      <c r="L6" s="10">
        <v>79</v>
      </c>
      <c r="M6" s="10">
        <v>1</v>
      </c>
      <c r="N6" s="10">
        <v>79</v>
      </c>
      <c r="O6" s="10">
        <v>1</v>
      </c>
      <c r="P6" s="10"/>
      <c r="Q6" s="10"/>
      <c r="R6" s="17"/>
      <c r="S6" s="17"/>
      <c r="T6" s="17">
        <v>82</v>
      </c>
      <c r="U6" s="10">
        <v>10</v>
      </c>
      <c r="V6" s="10"/>
      <c r="W6" s="17">
        <v>82.59</v>
      </c>
      <c r="X6" s="10">
        <v>1</v>
      </c>
      <c r="Y6" s="17">
        <v>82.354000000000013</v>
      </c>
      <c r="Z6" s="21"/>
      <c r="AA6" s="21"/>
      <c r="AB6" s="21"/>
      <c r="AC6" s="21"/>
      <c r="AD6" s="21"/>
    </row>
    <row r="7" spans="1:30" x14ac:dyDescent="0.3">
      <c r="A7" s="24">
        <v>211292</v>
      </c>
      <c r="B7" s="21">
        <v>82</v>
      </c>
      <c r="C7" s="21">
        <v>1</v>
      </c>
      <c r="D7" s="21">
        <v>82</v>
      </c>
      <c r="E7" s="21">
        <v>2</v>
      </c>
      <c r="F7" s="21">
        <v>77</v>
      </c>
      <c r="G7" s="21">
        <v>1</v>
      </c>
      <c r="H7" s="21">
        <v>82</v>
      </c>
      <c r="I7" s="21">
        <v>1</v>
      </c>
      <c r="J7" s="21">
        <v>80</v>
      </c>
      <c r="K7" s="21">
        <v>1</v>
      </c>
      <c r="L7" s="21">
        <v>71</v>
      </c>
      <c r="M7" s="21">
        <v>2</v>
      </c>
      <c r="N7" s="21"/>
      <c r="O7" s="21"/>
      <c r="P7" s="21"/>
      <c r="Q7" s="21"/>
      <c r="R7" s="21"/>
      <c r="S7" s="21"/>
      <c r="T7" s="17">
        <f>(B7*C7+D7*E7+F7*G7+H7*I7+J7*K7+L7*M7+N7*O7+P7*Q7)/U7</f>
        <v>78.375</v>
      </c>
      <c r="U7" s="10">
        <f>C7+E7+G7+I7+K7+M7+O7+Q7</f>
        <v>8</v>
      </c>
      <c r="V7" s="21">
        <v>26</v>
      </c>
      <c r="W7" s="21">
        <v>83</v>
      </c>
      <c r="X7" s="21">
        <v>2</v>
      </c>
      <c r="Y7" s="17">
        <f>T7*0.4+W7*0.6</f>
        <v>81.150000000000006</v>
      </c>
      <c r="Z7" s="21"/>
      <c r="AA7" s="21"/>
      <c r="AB7" s="21"/>
      <c r="AC7" s="21"/>
      <c r="AD7" s="21"/>
    </row>
    <row r="8" spans="1:30" x14ac:dyDescent="0.3">
      <c r="A8" s="24">
        <v>211295</v>
      </c>
      <c r="B8" s="21">
        <v>85</v>
      </c>
      <c r="C8" s="21">
        <v>1</v>
      </c>
      <c r="D8" s="21">
        <v>87</v>
      </c>
      <c r="E8" s="21">
        <v>2</v>
      </c>
      <c r="F8" s="21">
        <v>83</v>
      </c>
      <c r="G8" s="21">
        <v>2</v>
      </c>
      <c r="H8" s="21">
        <v>82</v>
      </c>
      <c r="I8" s="21">
        <v>1</v>
      </c>
      <c r="J8" s="21">
        <v>82</v>
      </c>
      <c r="K8" s="21">
        <v>2</v>
      </c>
      <c r="L8" s="21">
        <v>82</v>
      </c>
      <c r="M8" s="21">
        <v>1</v>
      </c>
      <c r="N8" s="21">
        <v>91</v>
      </c>
      <c r="O8" s="21">
        <v>3</v>
      </c>
      <c r="P8" s="21"/>
      <c r="Q8" s="21"/>
      <c r="R8" s="21"/>
      <c r="S8" s="21"/>
      <c r="T8" s="17">
        <f>(B8*C8+D8*E8+F8*G8+H8*I8+J8*K8+L8*M8+N8*O8+P8*Q8)/U8</f>
        <v>85.5</v>
      </c>
      <c r="U8" s="10">
        <f>C8+E8+G8+I8+K8+M8+O8+Q8</f>
        <v>12</v>
      </c>
      <c r="V8" s="21">
        <v>30</v>
      </c>
      <c r="W8" s="21">
        <v>83.33</v>
      </c>
      <c r="X8" s="21">
        <v>2</v>
      </c>
      <c r="Y8" s="17">
        <f>T8*0.4+W8*0.6</f>
        <v>84.198000000000008</v>
      </c>
      <c r="Z8" s="21"/>
      <c r="AA8" s="21"/>
      <c r="AB8" s="21"/>
      <c r="AC8" s="21"/>
      <c r="AD8" s="21"/>
    </row>
    <row r="9" spans="1:30" x14ac:dyDescent="0.3">
      <c r="A9" s="24">
        <v>211296</v>
      </c>
      <c r="B9" s="21">
        <v>83</v>
      </c>
      <c r="C9" s="21">
        <v>1</v>
      </c>
      <c r="D9" s="21">
        <v>88</v>
      </c>
      <c r="E9" s="21">
        <v>2</v>
      </c>
      <c r="F9" s="21">
        <v>75</v>
      </c>
      <c r="G9" s="21">
        <v>2</v>
      </c>
      <c r="H9" s="21">
        <v>82</v>
      </c>
      <c r="I9" s="21">
        <v>1</v>
      </c>
      <c r="J9" s="21">
        <v>82</v>
      </c>
      <c r="K9" s="21">
        <v>1</v>
      </c>
      <c r="L9" s="21">
        <v>82</v>
      </c>
      <c r="M9" s="21">
        <v>1</v>
      </c>
      <c r="N9" s="21"/>
      <c r="O9" s="21"/>
      <c r="P9" s="21"/>
      <c r="Q9" s="21"/>
      <c r="R9" s="21"/>
      <c r="S9" s="21"/>
      <c r="T9" s="17">
        <f>(B9*C9+D9*E9+F9*G9+H9*I9+J9*K9+L9*M9+N9*O9+P9*Q9)/U9</f>
        <v>81.875</v>
      </c>
      <c r="U9" s="10">
        <f>C9+E9+G9+I9+K9+M9+O9+Q9</f>
        <v>8</v>
      </c>
      <c r="V9" s="21">
        <v>26</v>
      </c>
      <c r="W9" s="21">
        <v>83.11</v>
      </c>
      <c r="X9" s="21">
        <v>2</v>
      </c>
      <c r="Y9" s="17">
        <f>T9*0.4+W9*0.6</f>
        <v>82.616</v>
      </c>
      <c r="Z9" s="21"/>
      <c r="AA9" s="21"/>
      <c r="AB9" s="21"/>
      <c r="AC9" s="21"/>
      <c r="AD9" s="21"/>
    </row>
    <row r="10" spans="1:30" x14ac:dyDescent="0.3">
      <c r="A10" s="24">
        <v>211297</v>
      </c>
      <c r="B10" s="10">
        <v>87</v>
      </c>
      <c r="C10" s="10">
        <v>2</v>
      </c>
      <c r="D10" s="10">
        <v>82</v>
      </c>
      <c r="E10" s="10">
        <v>2</v>
      </c>
      <c r="F10" s="10">
        <v>82</v>
      </c>
      <c r="G10" s="10">
        <v>1</v>
      </c>
      <c r="H10" s="10">
        <v>80</v>
      </c>
      <c r="I10" s="10">
        <v>1</v>
      </c>
      <c r="J10" s="10">
        <v>81</v>
      </c>
      <c r="K10" s="10">
        <v>2</v>
      </c>
      <c r="L10" s="10"/>
      <c r="M10" s="10"/>
      <c r="N10" s="10"/>
      <c r="O10" s="10"/>
      <c r="P10" s="10"/>
      <c r="Q10" s="10"/>
      <c r="R10" s="17"/>
      <c r="S10" s="17"/>
      <c r="T10" s="17">
        <v>82.75</v>
      </c>
      <c r="U10" s="10">
        <v>8</v>
      </c>
      <c r="V10" s="10"/>
      <c r="W10" s="17">
        <v>80.42</v>
      </c>
      <c r="X10" s="10">
        <v>1</v>
      </c>
      <c r="Y10" s="17">
        <v>81.352000000000004</v>
      </c>
      <c r="Z10" s="21"/>
      <c r="AA10" s="21"/>
      <c r="AB10" s="21"/>
      <c r="AC10" s="21"/>
      <c r="AD10" s="21"/>
    </row>
    <row r="11" spans="1:30" x14ac:dyDescent="0.3">
      <c r="A11" s="24">
        <v>211298</v>
      </c>
      <c r="B11" s="21">
        <v>84</v>
      </c>
      <c r="C11" s="21">
        <v>2</v>
      </c>
      <c r="D11" s="21">
        <v>83</v>
      </c>
      <c r="E11" s="21">
        <v>1</v>
      </c>
      <c r="F11" s="21">
        <v>80</v>
      </c>
      <c r="G11" s="21">
        <v>1</v>
      </c>
      <c r="H11" s="21">
        <v>82</v>
      </c>
      <c r="I11" s="21">
        <v>1</v>
      </c>
      <c r="J11" s="21">
        <v>81</v>
      </c>
      <c r="K11" s="21">
        <v>1</v>
      </c>
      <c r="L11" s="21"/>
      <c r="M11" s="21"/>
      <c r="N11" s="21"/>
      <c r="O11" s="21"/>
      <c r="P11" s="21"/>
      <c r="Q11" s="21"/>
      <c r="R11" s="21"/>
      <c r="S11" s="21"/>
      <c r="T11" s="17">
        <f>(B11*C11+D11*E11+F11*G11+H11*I11+J11*K11+L11*M11+N11*O11+P11*Q11)/U11</f>
        <v>82.333333333333329</v>
      </c>
      <c r="U11" s="10">
        <f>C11+E11+G11+I11+K11+M11+O11+Q11</f>
        <v>6</v>
      </c>
      <c r="V11" s="21">
        <v>26</v>
      </c>
      <c r="W11" s="21">
        <v>82.4</v>
      </c>
      <c r="X11" s="21">
        <v>2</v>
      </c>
      <c r="Y11" s="17">
        <f>T11*0.4+W11*0.6</f>
        <v>82.373333333333335</v>
      </c>
      <c r="Z11" s="21"/>
      <c r="AA11" s="21"/>
      <c r="AB11" s="21"/>
      <c r="AC11" s="21"/>
      <c r="AD11" s="21"/>
    </row>
    <row r="12" spans="1:30" x14ac:dyDescent="0.3">
      <c r="A12" s="24">
        <v>211300</v>
      </c>
      <c r="B12" s="21">
        <v>83</v>
      </c>
      <c r="C12" s="21">
        <v>1</v>
      </c>
      <c r="D12" s="21">
        <v>86</v>
      </c>
      <c r="E12" s="21">
        <v>2</v>
      </c>
      <c r="F12" s="21">
        <v>81</v>
      </c>
      <c r="G12" s="21">
        <v>2</v>
      </c>
      <c r="H12" s="21">
        <v>82</v>
      </c>
      <c r="I12" s="21">
        <v>1</v>
      </c>
      <c r="J12" s="21">
        <v>81</v>
      </c>
      <c r="K12" s="21">
        <v>1</v>
      </c>
      <c r="L12" s="21">
        <v>79</v>
      </c>
      <c r="M12" s="21">
        <v>1</v>
      </c>
      <c r="N12" s="21"/>
      <c r="O12" s="21"/>
      <c r="P12" s="21"/>
      <c r="Q12" s="21"/>
      <c r="R12" s="21"/>
      <c r="S12" s="21"/>
      <c r="T12" s="17">
        <f>(B12*C12+D12*E12+F12*G12+H12*I12+J12*K12+L12*M12+N12*O12+P12*Q12)/U12</f>
        <v>82.375</v>
      </c>
      <c r="U12" s="10">
        <f>C12+E12+G12+I12+K12+M12+O12+Q12</f>
        <v>8</v>
      </c>
      <c r="V12" s="21">
        <v>26</v>
      </c>
      <c r="W12" s="21">
        <v>83.11</v>
      </c>
      <c r="X12" s="21">
        <v>2</v>
      </c>
      <c r="Y12" s="17">
        <f>T12*0.4+W12*0.6</f>
        <v>82.816000000000003</v>
      </c>
      <c r="Z12" s="21"/>
      <c r="AA12" s="21"/>
      <c r="AB12" s="21"/>
      <c r="AC12" s="21"/>
      <c r="AD12" s="21"/>
    </row>
    <row r="13" spans="1:30" x14ac:dyDescent="0.3">
      <c r="A13" s="24">
        <v>211302</v>
      </c>
      <c r="B13" s="10">
        <v>84</v>
      </c>
      <c r="C13" s="10">
        <v>1</v>
      </c>
      <c r="D13" s="10">
        <v>88</v>
      </c>
      <c r="E13" s="10">
        <v>2</v>
      </c>
      <c r="F13" s="10">
        <v>81</v>
      </c>
      <c r="G13" s="10">
        <v>1</v>
      </c>
      <c r="H13" s="10">
        <v>82</v>
      </c>
      <c r="I13" s="10">
        <v>1</v>
      </c>
      <c r="J13" s="10">
        <v>86</v>
      </c>
      <c r="K13" s="10">
        <v>2</v>
      </c>
      <c r="L13" s="10">
        <v>82</v>
      </c>
      <c r="M13" s="10">
        <v>1</v>
      </c>
      <c r="N13" s="10"/>
      <c r="O13" s="10"/>
      <c r="P13" s="10"/>
      <c r="Q13" s="10"/>
      <c r="R13" s="17"/>
      <c r="S13" s="17"/>
      <c r="T13" s="17">
        <v>84.625</v>
      </c>
      <c r="U13" s="10">
        <v>8</v>
      </c>
      <c r="V13" s="10"/>
      <c r="W13" s="17">
        <v>85</v>
      </c>
      <c r="X13" s="10">
        <v>1</v>
      </c>
      <c r="Y13" s="17">
        <v>84.85</v>
      </c>
      <c r="Z13" s="21"/>
      <c r="AA13" s="21"/>
      <c r="AB13" s="21"/>
      <c r="AC13" s="21"/>
      <c r="AD13" s="21"/>
    </row>
    <row r="14" spans="1:30" x14ac:dyDescent="0.3">
      <c r="A14" s="24">
        <v>211303</v>
      </c>
      <c r="B14" s="10">
        <v>88</v>
      </c>
      <c r="C14" s="10">
        <v>2</v>
      </c>
      <c r="D14" s="10">
        <v>80</v>
      </c>
      <c r="E14" s="10">
        <v>1</v>
      </c>
      <c r="F14" s="10">
        <v>82</v>
      </c>
      <c r="G14" s="10">
        <v>1</v>
      </c>
      <c r="H14" s="10">
        <v>81</v>
      </c>
      <c r="I14" s="10">
        <v>1</v>
      </c>
      <c r="J14" s="10">
        <v>81</v>
      </c>
      <c r="K14" s="10">
        <v>3</v>
      </c>
      <c r="L14" s="10">
        <v>77</v>
      </c>
      <c r="M14" s="10">
        <v>1</v>
      </c>
      <c r="N14" s="10">
        <v>82</v>
      </c>
      <c r="O14" s="10">
        <v>3</v>
      </c>
      <c r="P14" s="10">
        <v>85</v>
      </c>
      <c r="Q14" s="10">
        <v>2</v>
      </c>
      <c r="R14" s="10">
        <v>83</v>
      </c>
      <c r="S14" s="10">
        <v>2</v>
      </c>
      <c r="T14" s="17">
        <v>82.5625</v>
      </c>
      <c r="U14" s="10">
        <v>14</v>
      </c>
      <c r="V14" s="10"/>
      <c r="W14" s="17">
        <v>79.17</v>
      </c>
      <c r="X14" s="10">
        <v>1</v>
      </c>
      <c r="Y14" s="17">
        <v>80.527000000000001</v>
      </c>
      <c r="Z14" s="21"/>
      <c r="AA14" s="21"/>
      <c r="AB14" s="21"/>
      <c r="AC14" s="21"/>
      <c r="AD14" s="21"/>
    </row>
    <row r="15" spans="1:30" x14ac:dyDescent="0.3">
      <c r="A15" s="24">
        <v>211305</v>
      </c>
      <c r="B15" s="10">
        <v>85</v>
      </c>
      <c r="C15" s="10">
        <v>2</v>
      </c>
      <c r="D15" s="10">
        <v>79</v>
      </c>
      <c r="E15" s="10">
        <v>2</v>
      </c>
      <c r="F15" s="10">
        <v>81</v>
      </c>
      <c r="G15" s="10">
        <v>1</v>
      </c>
      <c r="H15" s="10">
        <v>80</v>
      </c>
      <c r="I15" s="10">
        <v>2</v>
      </c>
      <c r="J15" s="10">
        <v>77</v>
      </c>
      <c r="K15" s="10">
        <v>1</v>
      </c>
      <c r="L15" s="10">
        <v>75</v>
      </c>
      <c r="M15" s="10">
        <v>2</v>
      </c>
      <c r="N15" s="10"/>
      <c r="O15" s="10"/>
      <c r="P15" s="10"/>
      <c r="Q15" s="10"/>
      <c r="R15" s="17"/>
      <c r="S15" s="17"/>
      <c r="T15" s="17">
        <v>79.599999999999994</v>
      </c>
      <c r="U15" s="10">
        <v>10</v>
      </c>
      <c r="V15" s="10"/>
      <c r="W15" s="17">
        <v>79.94</v>
      </c>
      <c r="X15" s="10">
        <v>1</v>
      </c>
      <c r="Y15" s="17">
        <v>79.804000000000002</v>
      </c>
      <c r="Z15" s="21"/>
      <c r="AA15" s="21"/>
      <c r="AB15" s="21"/>
      <c r="AC15" s="21"/>
      <c r="AD15" s="21"/>
    </row>
    <row r="16" spans="1:30" x14ac:dyDescent="0.3">
      <c r="A16" s="24">
        <v>211307</v>
      </c>
      <c r="B16" s="21">
        <v>75</v>
      </c>
      <c r="C16" s="21">
        <v>1</v>
      </c>
      <c r="D16" s="21">
        <v>87</v>
      </c>
      <c r="E16" s="21">
        <v>2</v>
      </c>
      <c r="F16" s="21">
        <v>82</v>
      </c>
      <c r="G16" s="21">
        <v>1</v>
      </c>
      <c r="H16" s="21">
        <v>76</v>
      </c>
      <c r="I16" s="21">
        <v>2</v>
      </c>
      <c r="J16" s="21">
        <v>84</v>
      </c>
      <c r="K16" s="21">
        <v>1</v>
      </c>
      <c r="L16" s="21">
        <v>76</v>
      </c>
      <c r="M16" s="21">
        <v>2</v>
      </c>
      <c r="N16" s="21"/>
      <c r="O16" s="21"/>
      <c r="P16" s="21"/>
      <c r="Q16" s="21"/>
      <c r="R16" s="21"/>
      <c r="S16" s="21"/>
      <c r="T16" s="17">
        <f>(B16*C16+D16*E16+F16*G16+H16*I16+J16*K16+L16*M16+N16*O16+P16*Q16)/U16</f>
        <v>79.888888888888886</v>
      </c>
      <c r="U16" s="10">
        <f>C16+E16+G16+I16+K16+M16+O16+Q16</f>
        <v>9</v>
      </c>
      <c r="V16" s="21">
        <v>27</v>
      </c>
      <c r="W16" s="21">
        <v>79.39</v>
      </c>
      <c r="X16" s="21">
        <v>2</v>
      </c>
      <c r="Y16" s="17">
        <f>T16*0.4+W16*0.6</f>
        <v>79.589555555555563</v>
      </c>
      <c r="Z16" s="21"/>
      <c r="AA16" s="21"/>
      <c r="AB16" s="21"/>
      <c r="AC16" s="21"/>
      <c r="AD16" s="21"/>
    </row>
    <row r="17" spans="1:30" x14ac:dyDescent="0.3">
      <c r="A17" s="24">
        <v>211308</v>
      </c>
      <c r="B17" s="21">
        <v>88</v>
      </c>
      <c r="C17" s="21">
        <v>2</v>
      </c>
      <c r="D17" s="21">
        <v>79</v>
      </c>
      <c r="E17" s="21">
        <v>1</v>
      </c>
      <c r="F17" s="21">
        <v>80</v>
      </c>
      <c r="G17" s="21">
        <v>2</v>
      </c>
      <c r="H17" s="21">
        <v>79</v>
      </c>
      <c r="I17" s="21">
        <v>2</v>
      </c>
      <c r="J17" s="21">
        <v>86</v>
      </c>
      <c r="K17" s="21">
        <v>1</v>
      </c>
      <c r="L17" s="21"/>
      <c r="M17" s="21"/>
      <c r="N17" s="21"/>
      <c r="O17" s="21"/>
      <c r="P17" s="21"/>
      <c r="Q17" s="21"/>
      <c r="R17" s="21"/>
      <c r="S17" s="21"/>
      <c r="T17" s="17">
        <f>(B17*C17+D17*E17+F17*G17+H17*I17+J17*K17+L17*M17+N17*O17+P17*Q17)/U17</f>
        <v>82.375</v>
      </c>
      <c r="U17" s="10">
        <f>C17+E17+G17+I17+K17+M17+O17+Q17</f>
        <v>8</v>
      </c>
      <c r="V17" s="21">
        <v>26</v>
      </c>
      <c r="W17" s="21">
        <v>79.33</v>
      </c>
      <c r="X17" s="21">
        <v>2</v>
      </c>
      <c r="Y17" s="17">
        <f>T17*0.4+W17*0.6</f>
        <v>80.548000000000002</v>
      </c>
      <c r="Z17" s="21"/>
      <c r="AA17" s="21"/>
      <c r="AB17" s="21"/>
      <c r="AC17" s="21"/>
      <c r="AD17" s="21"/>
    </row>
    <row r="18" spans="1:30" x14ac:dyDescent="0.3">
      <c r="A18" s="24">
        <v>211309</v>
      </c>
      <c r="B18" s="21">
        <v>86</v>
      </c>
      <c r="C18" s="21">
        <v>2</v>
      </c>
      <c r="D18" s="21">
        <v>82</v>
      </c>
      <c r="E18" s="21">
        <v>1</v>
      </c>
      <c r="F18" s="21">
        <v>83</v>
      </c>
      <c r="G18" s="21">
        <v>1</v>
      </c>
      <c r="H18" s="21">
        <v>80</v>
      </c>
      <c r="I18" s="21">
        <v>3</v>
      </c>
      <c r="J18" s="21">
        <v>83</v>
      </c>
      <c r="K18" s="21">
        <v>2</v>
      </c>
      <c r="L18" s="21"/>
      <c r="M18" s="21"/>
      <c r="N18" s="21"/>
      <c r="O18" s="21"/>
      <c r="P18" s="21"/>
      <c r="Q18" s="21"/>
      <c r="R18" s="21"/>
      <c r="S18" s="21"/>
      <c r="T18" s="17">
        <f>(B18*C18+D18*E18+F18*G18+H18*I18+J18*K18+L18*M18+N18*O18+P18*Q18)/U18</f>
        <v>82.555555555555557</v>
      </c>
      <c r="U18" s="10">
        <f>C18+E18+G18+I18+K18+M18+O18+Q18</f>
        <v>9</v>
      </c>
      <c r="V18" s="21">
        <v>26</v>
      </c>
      <c r="W18" s="21">
        <v>78.819999999999993</v>
      </c>
      <c r="X18" s="21">
        <v>2</v>
      </c>
      <c r="Y18" s="17">
        <f>T18*0.4+W18*0.6</f>
        <v>80.314222222222213</v>
      </c>
      <c r="Z18" s="21"/>
      <c r="AA18" s="21"/>
      <c r="AB18" s="21"/>
      <c r="AC18" s="21"/>
      <c r="AD18" s="21"/>
    </row>
    <row r="19" spans="1:30" x14ac:dyDescent="0.3">
      <c r="A19" s="24">
        <v>211310</v>
      </c>
      <c r="B19" s="10">
        <v>88</v>
      </c>
      <c r="C19" s="10">
        <v>2</v>
      </c>
      <c r="D19" s="10">
        <v>80</v>
      </c>
      <c r="E19" s="10">
        <v>2</v>
      </c>
      <c r="F19" s="10">
        <v>82</v>
      </c>
      <c r="G19" s="10">
        <v>1</v>
      </c>
      <c r="H19" s="10">
        <v>82</v>
      </c>
      <c r="I19" s="10">
        <v>1</v>
      </c>
      <c r="J19" s="10">
        <v>79</v>
      </c>
      <c r="K19" s="10">
        <v>2</v>
      </c>
      <c r="L19" s="10">
        <v>84</v>
      </c>
      <c r="M19" s="10">
        <v>2</v>
      </c>
      <c r="N19" s="10"/>
      <c r="O19" s="10"/>
      <c r="P19" s="10"/>
      <c r="Q19" s="10"/>
      <c r="R19" s="17"/>
      <c r="S19" s="17"/>
      <c r="T19" s="17">
        <v>82.6</v>
      </c>
      <c r="U19" s="10">
        <v>10</v>
      </c>
      <c r="V19" s="10"/>
      <c r="W19" s="17">
        <v>79.650000000000006</v>
      </c>
      <c r="X19" s="10">
        <v>1</v>
      </c>
      <c r="Y19" s="17">
        <v>80.83</v>
      </c>
      <c r="Z19" s="21"/>
      <c r="AA19" s="21"/>
      <c r="AB19" s="21"/>
      <c r="AC19" s="21"/>
      <c r="AD19" s="21"/>
    </row>
    <row r="20" spans="1:30" x14ac:dyDescent="0.3">
      <c r="A20" s="24">
        <v>211311</v>
      </c>
      <c r="B20" s="10">
        <v>80</v>
      </c>
      <c r="C20" s="10">
        <v>1</v>
      </c>
      <c r="D20" s="10">
        <v>88</v>
      </c>
      <c r="E20" s="10">
        <v>2</v>
      </c>
      <c r="F20" s="10">
        <v>82</v>
      </c>
      <c r="G20" s="10">
        <v>1</v>
      </c>
      <c r="H20" s="10">
        <v>78</v>
      </c>
      <c r="I20" s="10">
        <v>1</v>
      </c>
      <c r="J20" s="10">
        <v>85</v>
      </c>
      <c r="K20" s="10">
        <v>1</v>
      </c>
      <c r="L20" s="10">
        <v>77</v>
      </c>
      <c r="M20" s="10">
        <v>2</v>
      </c>
      <c r="N20" s="10"/>
      <c r="O20" s="10"/>
      <c r="P20" s="10"/>
      <c r="Q20" s="10"/>
      <c r="R20" s="17"/>
      <c r="S20" s="17"/>
      <c r="T20" s="17">
        <v>81.875</v>
      </c>
      <c r="U20" s="10">
        <v>8</v>
      </c>
      <c r="V20" s="10"/>
      <c r="W20" s="17">
        <v>79</v>
      </c>
      <c r="X20" s="10">
        <v>1</v>
      </c>
      <c r="Y20" s="17">
        <v>80.150000000000006</v>
      </c>
      <c r="Z20" s="21"/>
      <c r="AA20" s="21"/>
      <c r="AB20" s="21"/>
      <c r="AC20" s="21"/>
      <c r="AD20" s="21"/>
    </row>
    <row r="21" spans="1:30" x14ac:dyDescent="0.3">
      <c r="A21" s="24">
        <v>211313</v>
      </c>
      <c r="B21" s="10">
        <v>87</v>
      </c>
      <c r="C21" s="10">
        <v>2</v>
      </c>
      <c r="D21" s="10">
        <v>75</v>
      </c>
      <c r="E21" s="10">
        <v>2</v>
      </c>
      <c r="F21" s="10">
        <v>80</v>
      </c>
      <c r="G21" s="10">
        <v>1</v>
      </c>
      <c r="H21" s="10">
        <v>80</v>
      </c>
      <c r="I21" s="10">
        <v>1</v>
      </c>
      <c r="J21" s="10">
        <v>76</v>
      </c>
      <c r="K21" s="10">
        <v>2</v>
      </c>
      <c r="L21" s="10">
        <v>82</v>
      </c>
      <c r="M21" s="10">
        <v>1</v>
      </c>
      <c r="N21" s="10"/>
      <c r="O21" s="10"/>
      <c r="P21" s="10"/>
      <c r="Q21" s="10"/>
      <c r="R21" s="17"/>
      <c r="S21" s="17"/>
      <c r="T21" s="17">
        <v>79.777777777777771</v>
      </c>
      <c r="U21" s="10">
        <v>9</v>
      </c>
      <c r="V21" s="10"/>
      <c r="W21" s="17">
        <v>79.22</v>
      </c>
      <c r="X21" s="10">
        <v>1</v>
      </c>
      <c r="Y21" s="17">
        <v>79.443111111111108</v>
      </c>
      <c r="Z21" s="21"/>
      <c r="AA21" s="21"/>
      <c r="AB21" s="21"/>
      <c r="AC21" s="21"/>
      <c r="AD21" s="21"/>
    </row>
    <row r="22" spans="1:30" x14ac:dyDescent="0.3">
      <c r="A22" s="24">
        <v>211314</v>
      </c>
      <c r="B22" s="10">
        <v>82</v>
      </c>
      <c r="C22" s="10">
        <v>1</v>
      </c>
      <c r="D22" s="10">
        <v>88</v>
      </c>
      <c r="E22" s="10">
        <v>2</v>
      </c>
      <c r="F22" s="10">
        <v>83</v>
      </c>
      <c r="G22" s="10">
        <v>1</v>
      </c>
      <c r="H22" s="10">
        <v>80</v>
      </c>
      <c r="I22" s="10">
        <v>1</v>
      </c>
      <c r="J22" s="10">
        <v>83</v>
      </c>
      <c r="K22" s="10">
        <v>1</v>
      </c>
      <c r="L22" s="10">
        <v>85</v>
      </c>
      <c r="M22" s="10">
        <v>2</v>
      </c>
      <c r="N22" s="10"/>
      <c r="O22" s="10"/>
      <c r="P22" s="10"/>
      <c r="Q22" s="10"/>
      <c r="R22" s="17"/>
      <c r="S22" s="17"/>
      <c r="T22" s="17">
        <v>84.25</v>
      </c>
      <c r="U22" s="10">
        <v>8</v>
      </c>
      <c r="V22" s="10"/>
      <c r="W22" s="17">
        <v>82.33</v>
      </c>
      <c r="X22" s="10">
        <v>1</v>
      </c>
      <c r="Y22" s="17">
        <v>83.097999999999999</v>
      </c>
      <c r="Z22" s="21"/>
      <c r="AA22" s="21"/>
      <c r="AB22" s="21"/>
      <c r="AC22" s="21"/>
      <c r="AD22" s="21"/>
    </row>
    <row r="23" spans="1:30" x14ac:dyDescent="0.3">
      <c r="A23" s="24">
        <v>211317</v>
      </c>
      <c r="B23" s="21">
        <v>64</v>
      </c>
      <c r="C23" s="21">
        <v>2</v>
      </c>
      <c r="D23" s="21">
        <v>78</v>
      </c>
      <c r="E23" s="21">
        <v>1</v>
      </c>
      <c r="F23" s="21">
        <v>73</v>
      </c>
      <c r="G23" s="21">
        <v>1</v>
      </c>
      <c r="H23" s="21">
        <v>87</v>
      </c>
      <c r="I23" s="21">
        <v>3</v>
      </c>
      <c r="J23" s="21">
        <v>79</v>
      </c>
      <c r="K23" s="21">
        <v>1</v>
      </c>
      <c r="L23" s="21">
        <v>81</v>
      </c>
      <c r="M23" s="21">
        <v>1</v>
      </c>
      <c r="N23" s="21">
        <v>83</v>
      </c>
      <c r="O23" s="21">
        <v>3</v>
      </c>
      <c r="P23" s="21">
        <v>78</v>
      </c>
      <c r="Q23" s="21">
        <v>1</v>
      </c>
      <c r="R23" s="21"/>
      <c r="S23" s="21"/>
      <c r="T23" s="17">
        <f>(B23*C23+D23*E23+F23*G23+H23*I23+J23*K23+L23*M23+N23*O23+P23*Q23)/U23</f>
        <v>79</v>
      </c>
      <c r="U23" s="10">
        <f>C23+E23+G23+I23+K23+M23+O23+Q23</f>
        <v>13</v>
      </c>
      <c r="V23" s="21">
        <v>31</v>
      </c>
      <c r="W23" s="21">
        <v>76.72</v>
      </c>
      <c r="X23" s="21">
        <v>2</v>
      </c>
      <c r="Y23" s="17">
        <f>T23*0.4+W23*0.6</f>
        <v>77.632000000000005</v>
      </c>
      <c r="Z23" s="21"/>
      <c r="AA23" s="21"/>
      <c r="AB23" s="21"/>
      <c r="AC23" s="21"/>
      <c r="AD23" s="21"/>
    </row>
    <row r="24" spans="1:30" x14ac:dyDescent="0.3">
      <c r="A24" s="24">
        <v>211318</v>
      </c>
      <c r="B24" s="10">
        <v>81</v>
      </c>
      <c r="C24" s="10">
        <v>2</v>
      </c>
      <c r="D24" s="10">
        <v>79</v>
      </c>
      <c r="E24" s="10">
        <v>1</v>
      </c>
      <c r="F24" s="10">
        <v>80</v>
      </c>
      <c r="G24" s="10">
        <v>1</v>
      </c>
      <c r="H24" s="10">
        <v>80</v>
      </c>
      <c r="I24" s="10">
        <v>1</v>
      </c>
      <c r="J24" s="10">
        <v>76</v>
      </c>
      <c r="K24" s="10">
        <v>3</v>
      </c>
      <c r="L24" s="10">
        <v>79</v>
      </c>
      <c r="M24" s="10">
        <v>1</v>
      </c>
      <c r="N24" s="10">
        <v>82</v>
      </c>
      <c r="O24" s="10">
        <v>2</v>
      </c>
      <c r="P24" s="10"/>
      <c r="Q24" s="10"/>
      <c r="R24" s="17"/>
      <c r="S24" s="17"/>
      <c r="T24" s="17">
        <v>79.272727272727266</v>
      </c>
      <c r="U24" s="10">
        <v>11</v>
      </c>
      <c r="V24" s="10"/>
      <c r="W24" s="17">
        <v>77.47</v>
      </c>
      <c r="X24" s="10">
        <v>1</v>
      </c>
      <c r="Y24" s="17">
        <v>78.191090909090903</v>
      </c>
      <c r="Z24" s="21"/>
      <c r="AA24" s="21"/>
      <c r="AB24" s="21"/>
      <c r="AC24" s="21"/>
      <c r="AD24" s="21"/>
    </row>
    <row r="25" spans="1:30" x14ac:dyDescent="0.3">
      <c r="A25" s="24">
        <v>211319</v>
      </c>
      <c r="B25" s="10">
        <v>85</v>
      </c>
      <c r="C25" s="10">
        <v>1</v>
      </c>
      <c r="D25" s="10">
        <v>87</v>
      </c>
      <c r="E25" s="10">
        <v>2</v>
      </c>
      <c r="F25" s="10">
        <v>81</v>
      </c>
      <c r="G25" s="10">
        <v>1</v>
      </c>
      <c r="H25" s="10">
        <v>82</v>
      </c>
      <c r="I25" s="10">
        <v>1</v>
      </c>
      <c r="J25" s="10">
        <v>82</v>
      </c>
      <c r="K25" s="10">
        <v>1</v>
      </c>
      <c r="L25" s="10"/>
      <c r="M25" s="10"/>
      <c r="N25" s="10"/>
      <c r="O25" s="10"/>
      <c r="P25" s="10"/>
      <c r="Q25" s="10"/>
      <c r="R25" s="17"/>
      <c r="S25" s="17"/>
      <c r="T25" s="17">
        <v>84</v>
      </c>
      <c r="U25" s="10">
        <v>6</v>
      </c>
      <c r="V25" s="10"/>
      <c r="W25" s="17">
        <v>81.709999999999994</v>
      </c>
      <c r="X25" s="10">
        <v>1</v>
      </c>
      <c r="Y25" s="17">
        <v>82.626000000000005</v>
      </c>
      <c r="Z25" s="21"/>
      <c r="AA25" s="21"/>
      <c r="AB25" s="21"/>
      <c r="AC25" s="21"/>
      <c r="AD25" s="21"/>
    </row>
    <row r="26" spans="1:30" x14ac:dyDescent="0.3">
      <c r="A26" s="24">
        <v>211320</v>
      </c>
      <c r="B26" s="21">
        <v>88</v>
      </c>
      <c r="C26" s="21">
        <v>2</v>
      </c>
      <c r="D26" s="21">
        <v>82</v>
      </c>
      <c r="E26" s="21">
        <v>1</v>
      </c>
      <c r="F26" s="21">
        <v>82</v>
      </c>
      <c r="G26" s="21">
        <v>2</v>
      </c>
      <c r="H26" s="21">
        <v>84</v>
      </c>
      <c r="I26" s="21">
        <v>1</v>
      </c>
      <c r="J26" s="21">
        <v>89</v>
      </c>
      <c r="K26" s="21">
        <v>2</v>
      </c>
      <c r="L26" s="21"/>
      <c r="M26" s="21"/>
      <c r="N26" s="21"/>
      <c r="O26" s="21"/>
      <c r="P26" s="21"/>
      <c r="Q26" s="21"/>
      <c r="R26" s="21"/>
      <c r="S26" s="21"/>
      <c r="T26" s="17">
        <f>(B26*C26+D26*E26+F26*G26+H26*I26+J26*K26+L26*M26+N26*O26+P26*Q26)/U26</f>
        <v>85.5</v>
      </c>
      <c r="U26" s="10">
        <f>C26+E26+G26+I26+K26+M26+O26+Q26</f>
        <v>8</v>
      </c>
      <c r="V26" s="21">
        <v>26</v>
      </c>
      <c r="W26" s="21">
        <v>80.89</v>
      </c>
      <c r="X26" s="21">
        <v>2</v>
      </c>
      <c r="Y26" s="17">
        <f>T26*0.4+W26*0.6</f>
        <v>82.734000000000009</v>
      </c>
      <c r="Z26" s="21"/>
      <c r="AA26" s="21"/>
      <c r="AB26" s="21"/>
      <c r="AC26" s="21"/>
      <c r="AD26" s="21"/>
    </row>
    <row r="27" spans="1:30" x14ac:dyDescent="0.3">
      <c r="A27" s="24">
        <v>211321</v>
      </c>
      <c r="B27" s="10">
        <v>86</v>
      </c>
      <c r="C27" s="10">
        <v>2</v>
      </c>
      <c r="D27" s="10">
        <v>80</v>
      </c>
      <c r="E27" s="10">
        <v>2</v>
      </c>
      <c r="F27" s="10">
        <v>81</v>
      </c>
      <c r="G27" s="10">
        <v>1</v>
      </c>
      <c r="H27" s="10">
        <v>80</v>
      </c>
      <c r="I27" s="10">
        <v>1</v>
      </c>
      <c r="J27" s="10">
        <v>78</v>
      </c>
      <c r="K27" s="10">
        <v>2</v>
      </c>
      <c r="L27" s="10">
        <v>85</v>
      </c>
      <c r="M27" s="10">
        <v>1</v>
      </c>
      <c r="N27" s="10"/>
      <c r="O27" s="10"/>
      <c r="P27" s="10"/>
      <c r="Q27" s="10"/>
      <c r="R27" s="17"/>
      <c r="S27" s="17"/>
      <c r="T27" s="17">
        <v>81.555555555555557</v>
      </c>
      <c r="U27" s="10">
        <v>9</v>
      </c>
      <c r="V27" s="10"/>
      <c r="W27" s="17">
        <v>83.44</v>
      </c>
      <c r="X27" s="10">
        <v>1</v>
      </c>
      <c r="Y27" s="17">
        <v>82.686222222222227</v>
      </c>
      <c r="Z27" s="21"/>
      <c r="AA27" s="21"/>
      <c r="AB27" s="21"/>
      <c r="AC27" s="21"/>
      <c r="AD27" s="21"/>
    </row>
    <row r="28" spans="1:30" x14ac:dyDescent="0.3">
      <c r="A28" s="24">
        <v>211322</v>
      </c>
      <c r="B28" s="10">
        <v>82</v>
      </c>
      <c r="C28" s="10">
        <v>2</v>
      </c>
      <c r="D28" s="10">
        <v>83</v>
      </c>
      <c r="E28" s="10">
        <v>1</v>
      </c>
      <c r="F28" s="10">
        <v>82</v>
      </c>
      <c r="G28" s="10">
        <v>1</v>
      </c>
      <c r="H28" s="10">
        <v>79</v>
      </c>
      <c r="I28" s="10">
        <v>1</v>
      </c>
      <c r="J28" s="10">
        <v>80</v>
      </c>
      <c r="K28" s="10">
        <v>3</v>
      </c>
      <c r="L28" s="10">
        <v>81</v>
      </c>
      <c r="M28" s="10">
        <v>1</v>
      </c>
      <c r="N28" s="10"/>
      <c r="O28" s="10"/>
      <c r="P28" s="10"/>
      <c r="Q28" s="10"/>
      <c r="R28" s="17"/>
      <c r="S28" s="17"/>
      <c r="T28" s="17">
        <v>81</v>
      </c>
      <c r="U28" s="10">
        <v>9</v>
      </c>
      <c r="V28" s="10"/>
      <c r="W28" s="17">
        <v>82.28</v>
      </c>
      <c r="X28" s="10">
        <v>1</v>
      </c>
      <c r="Y28" s="17">
        <v>81.768000000000001</v>
      </c>
      <c r="Z28" s="21"/>
      <c r="AA28" s="21"/>
      <c r="AB28" s="21"/>
      <c r="AC28" s="21"/>
      <c r="AD28" s="21"/>
    </row>
    <row r="29" spans="1:30" x14ac:dyDescent="0.3">
      <c r="A29" s="24">
        <v>211323</v>
      </c>
      <c r="B29" s="21">
        <v>80</v>
      </c>
      <c r="C29" s="21">
        <v>1</v>
      </c>
      <c r="D29" s="21">
        <v>78</v>
      </c>
      <c r="E29" s="21">
        <v>2</v>
      </c>
      <c r="F29" s="21">
        <v>81</v>
      </c>
      <c r="G29" s="21">
        <v>1</v>
      </c>
      <c r="H29" s="21">
        <v>81</v>
      </c>
      <c r="I29" s="21">
        <v>1</v>
      </c>
      <c r="J29" s="21">
        <v>83</v>
      </c>
      <c r="K29" s="21">
        <v>1</v>
      </c>
      <c r="L29" s="21">
        <v>86</v>
      </c>
      <c r="M29" s="21">
        <v>3</v>
      </c>
      <c r="N29" s="21"/>
      <c r="O29" s="21"/>
      <c r="P29" s="21"/>
      <c r="Q29" s="21"/>
      <c r="R29" s="21"/>
      <c r="S29" s="21"/>
      <c r="T29" s="17">
        <f>(B29*C29+D29*E29+F29*G29+H29*I29+J29*K29+L29*M29+N29*O29+P29*Q29)/U29</f>
        <v>82.111111111111114</v>
      </c>
      <c r="U29" s="10">
        <f>C29+E29+G29+I29+K29+M29+O29+Q29</f>
        <v>9</v>
      </c>
      <c r="V29" s="21">
        <v>27</v>
      </c>
      <c r="W29" s="21">
        <v>80.94</v>
      </c>
      <c r="X29" s="21">
        <v>2</v>
      </c>
      <c r="Y29" s="17">
        <f>T29*0.4+W29*0.6</f>
        <v>81.408444444444456</v>
      </c>
      <c r="Z29" s="21"/>
      <c r="AA29" s="21"/>
      <c r="AB29" s="21"/>
      <c r="AC29" s="21"/>
      <c r="AD29" s="21"/>
    </row>
    <row r="30" spans="1:30" x14ac:dyDescent="0.3">
      <c r="A30" s="24">
        <v>211324</v>
      </c>
      <c r="B30" s="10">
        <v>57</v>
      </c>
      <c r="C30" s="10">
        <v>2</v>
      </c>
      <c r="D30" s="10">
        <v>77</v>
      </c>
      <c r="E30" s="10">
        <v>1</v>
      </c>
      <c r="F30" s="10">
        <v>88</v>
      </c>
      <c r="G30" s="10">
        <v>1</v>
      </c>
      <c r="H30" s="10">
        <v>84</v>
      </c>
      <c r="I30" s="10">
        <v>2</v>
      </c>
      <c r="J30" s="10">
        <v>81</v>
      </c>
      <c r="K30" s="10">
        <v>3</v>
      </c>
      <c r="L30" s="10">
        <v>85</v>
      </c>
      <c r="M30" s="10">
        <v>1</v>
      </c>
      <c r="N30" s="10"/>
      <c r="O30" s="10"/>
      <c r="P30" s="10"/>
      <c r="Q30" s="10"/>
      <c r="R30" s="17"/>
      <c r="S30" s="17"/>
      <c r="T30" s="17">
        <v>77.5</v>
      </c>
      <c r="U30" s="10">
        <v>10</v>
      </c>
      <c r="V30" s="10"/>
      <c r="W30" s="17">
        <v>82.17</v>
      </c>
      <c r="X30" s="10">
        <v>1</v>
      </c>
      <c r="Y30" s="17">
        <v>80.301999999999992</v>
      </c>
      <c r="Z30" s="21"/>
      <c r="AA30" s="21"/>
      <c r="AB30" s="21"/>
      <c r="AC30" s="21"/>
      <c r="AD30" s="21"/>
    </row>
    <row r="31" spans="1:30" x14ac:dyDescent="0.3">
      <c r="A31" s="24">
        <v>211329</v>
      </c>
      <c r="B31" s="10">
        <v>78</v>
      </c>
      <c r="C31" s="10">
        <v>1</v>
      </c>
      <c r="D31" s="10">
        <v>87</v>
      </c>
      <c r="E31" s="10">
        <v>2</v>
      </c>
      <c r="F31" s="10">
        <v>79</v>
      </c>
      <c r="G31" s="10">
        <v>1</v>
      </c>
      <c r="H31" s="10">
        <v>81</v>
      </c>
      <c r="I31" s="10">
        <v>1</v>
      </c>
      <c r="J31" s="10">
        <v>80</v>
      </c>
      <c r="K31" s="10">
        <v>1</v>
      </c>
      <c r="L31" s="10">
        <v>76</v>
      </c>
      <c r="M31" s="10">
        <v>2</v>
      </c>
      <c r="N31" s="10"/>
      <c r="O31" s="10"/>
      <c r="P31" s="10"/>
      <c r="Q31" s="10"/>
      <c r="R31" s="17"/>
      <c r="S31" s="17"/>
      <c r="T31" s="17">
        <v>80.5</v>
      </c>
      <c r="U31" s="10">
        <v>8</v>
      </c>
      <c r="V31" s="10"/>
      <c r="W31" s="17">
        <v>80.28</v>
      </c>
      <c r="X31" s="10">
        <v>1</v>
      </c>
      <c r="Y31" s="17">
        <v>80.367999999999995</v>
      </c>
      <c r="Z31" s="21"/>
      <c r="AA31" s="21"/>
      <c r="AB31" s="21"/>
      <c r="AC31" s="21"/>
      <c r="AD31" s="21"/>
    </row>
    <row r="32" spans="1:30" x14ac:dyDescent="0.3">
      <c r="A32" s="24">
        <v>211330</v>
      </c>
      <c r="B32" s="10">
        <v>88</v>
      </c>
      <c r="C32" s="10">
        <v>2</v>
      </c>
      <c r="D32" s="10">
        <v>78</v>
      </c>
      <c r="E32" s="10">
        <v>1</v>
      </c>
      <c r="F32" s="10">
        <v>81</v>
      </c>
      <c r="G32" s="10">
        <v>1</v>
      </c>
      <c r="H32" s="10">
        <v>79</v>
      </c>
      <c r="I32" s="10">
        <v>2</v>
      </c>
      <c r="J32" s="10">
        <v>81</v>
      </c>
      <c r="K32" s="10">
        <v>1</v>
      </c>
      <c r="L32" s="10">
        <v>83</v>
      </c>
      <c r="M32" s="10">
        <v>1</v>
      </c>
      <c r="N32" s="10"/>
      <c r="O32" s="10"/>
      <c r="P32" s="10"/>
      <c r="Q32" s="10"/>
      <c r="R32" s="17"/>
      <c r="S32" s="17"/>
      <c r="T32" s="17">
        <v>82.125</v>
      </c>
      <c r="U32" s="10">
        <v>8</v>
      </c>
      <c r="V32" s="10"/>
      <c r="W32" s="17">
        <v>82.39</v>
      </c>
      <c r="X32" s="10">
        <v>1</v>
      </c>
      <c r="Y32" s="17">
        <v>82.283999999999992</v>
      </c>
      <c r="Z32" s="21"/>
      <c r="AA32" s="21"/>
      <c r="AB32" s="21"/>
      <c r="AC32" s="21"/>
      <c r="AD32" s="21"/>
    </row>
    <row r="33" spans="1:30" x14ac:dyDescent="0.3">
      <c r="A33" s="24">
        <v>211331</v>
      </c>
      <c r="B33" s="10">
        <v>88</v>
      </c>
      <c r="C33" s="10">
        <v>2</v>
      </c>
      <c r="D33" s="10">
        <v>84</v>
      </c>
      <c r="E33" s="10">
        <v>1</v>
      </c>
      <c r="F33" s="10">
        <v>81</v>
      </c>
      <c r="G33" s="10">
        <v>2</v>
      </c>
      <c r="H33" s="10">
        <v>81</v>
      </c>
      <c r="I33" s="10">
        <v>1</v>
      </c>
      <c r="J33" s="10">
        <v>82</v>
      </c>
      <c r="K33" s="10">
        <v>1</v>
      </c>
      <c r="L33" s="10">
        <v>82</v>
      </c>
      <c r="M33" s="10">
        <v>2</v>
      </c>
      <c r="N33" s="10">
        <v>81</v>
      </c>
      <c r="O33" s="10">
        <v>1</v>
      </c>
      <c r="P33" s="10">
        <v>86</v>
      </c>
      <c r="Q33" s="10">
        <v>3</v>
      </c>
      <c r="R33" s="17"/>
      <c r="S33" s="17"/>
      <c r="T33" s="17">
        <v>83.692307692307693</v>
      </c>
      <c r="U33" s="10">
        <v>13</v>
      </c>
      <c r="V33" s="10"/>
      <c r="W33" s="17">
        <v>84.33</v>
      </c>
      <c r="X33" s="10">
        <v>1</v>
      </c>
      <c r="Y33" s="17">
        <v>84.074923076923085</v>
      </c>
      <c r="Z33" s="21"/>
      <c r="AA33" s="21"/>
      <c r="AB33" s="21"/>
      <c r="AC33" s="21"/>
      <c r="AD33" s="21"/>
    </row>
    <row r="34" spans="1:30" x14ac:dyDescent="0.3">
      <c r="A34" s="24">
        <v>211332</v>
      </c>
      <c r="B34" s="21">
        <v>88</v>
      </c>
      <c r="C34" s="21">
        <v>2</v>
      </c>
      <c r="D34" s="21">
        <v>76</v>
      </c>
      <c r="E34" s="21">
        <v>2</v>
      </c>
      <c r="F34" s="21">
        <v>80</v>
      </c>
      <c r="G34" s="21">
        <v>1</v>
      </c>
      <c r="H34" s="21">
        <v>83</v>
      </c>
      <c r="I34" s="21">
        <v>2</v>
      </c>
      <c r="J34" s="21">
        <v>79</v>
      </c>
      <c r="K34" s="21">
        <v>1</v>
      </c>
      <c r="L34" s="21"/>
      <c r="M34" s="21"/>
      <c r="N34" s="21"/>
      <c r="O34" s="21"/>
      <c r="P34" s="21"/>
      <c r="Q34" s="21"/>
      <c r="R34" s="21"/>
      <c r="S34" s="21"/>
      <c r="T34" s="17">
        <f>(B34*C34+D34*E34+F34*G34+H34*I34+J34*K34+L34*M34+N34*O34+P34*Q34)/U34</f>
        <v>81.625</v>
      </c>
      <c r="U34" s="10">
        <f>C34+E34+G34+I34+K34+M34+O34+Q34</f>
        <v>8</v>
      </c>
      <c r="V34" s="21">
        <v>26</v>
      </c>
      <c r="W34" s="21">
        <v>78.72</v>
      </c>
      <c r="X34" s="21">
        <v>2</v>
      </c>
      <c r="Y34" s="17">
        <f>T34*0.4+W34*0.6</f>
        <v>79.882000000000005</v>
      </c>
      <c r="Z34" s="21"/>
      <c r="AA34" s="21"/>
      <c r="AB34" s="21"/>
      <c r="AC34" s="21"/>
      <c r="AD34" s="21"/>
    </row>
    <row r="35" spans="1:30" x14ac:dyDescent="0.3">
      <c r="A35" s="24">
        <v>211335</v>
      </c>
      <c r="B35" s="10">
        <v>78</v>
      </c>
      <c r="C35" s="10">
        <v>1</v>
      </c>
      <c r="D35" s="10">
        <v>86</v>
      </c>
      <c r="E35" s="10">
        <v>2</v>
      </c>
      <c r="F35" s="10">
        <v>79</v>
      </c>
      <c r="G35" s="10">
        <v>1</v>
      </c>
      <c r="H35" s="10">
        <v>81</v>
      </c>
      <c r="I35" s="10">
        <v>1</v>
      </c>
      <c r="J35" s="10">
        <v>73</v>
      </c>
      <c r="K35" s="10">
        <v>2</v>
      </c>
      <c r="L35" s="10">
        <v>84</v>
      </c>
      <c r="M35" s="10">
        <v>2</v>
      </c>
      <c r="N35" s="10">
        <v>82</v>
      </c>
      <c r="O35" s="10">
        <v>1</v>
      </c>
      <c r="P35" s="10"/>
      <c r="Q35" s="10"/>
      <c r="R35" s="17"/>
      <c r="S35" s="17"/>
      <c r="T35" s="17">
        <v>80.599999999999994</v>
      </c>
      <c r="U35" s="10">
        <v>10</v>
      </c>
      <c r="V35" s="10"/>
      <c r="W35" s="17">
        <v>75.44</v>
      </c>
      <c r="X35" s="10">
        <v>1</v>
      </c>
      <c r="Y35" s="17">
        <v>77.503999999999991</v>
      </c>
      <c r="Z35" s="21"/>
      <c r="AA35" s="21"/>
      <c r="AB35" s="21"/>
      <c r="AC35" s="21"/>
      <c r="AD35" s="21"/>
    </row>
    <row r="36" spans="1:30" x14ac:dyDescent="0.3">
      <c r="A36" s="24">
        <v>211336</v>
      </c>
      <c r="B36" s="10">
        <v>79</v>
      </c>
      <c r="C36" s="10">
        <v>1</v>
      </c>
      <c r="D36" s="10">
        <v>78</v>
      </c>
      <c r="E36" s="10">
        <v>2</v>
      </c>
      <c r="F36" s="10">
        <v>82</v>
      </c>
      <c r="G36" s="10">
        <v>1</v>
      </c>
      <c r="H36" s="10">
        <v>81</v>
      </c>
      <c r="I36" s="10">
        <v>1</v>
      </c>
      <c r="J36" s="10">
        <v>82</v>
      </c>
      <c r="K36" s="10">
        <v>2</v>
      </c>
      <c r="L36" s="10">
        <v>81</v>
      </c>
      <c r="M36" s="10">
        <v>1</v>
      </c>
      <c r="N36" s="10">
        <v>79</v>
      </c>
      <c r="O36" s="10">
        <v>2</v>
      </c>
      <c r="P36" s="10"/>
      <c r="Q36" s="10"/>
      <c r="R36" s="17"/>
      <c r="S36" s="17"/>
      <c r="T36" s="17">
        <v>80.099999999999994</v>
      </c>
      <c r="U36" s="10">
        <v>10</v>
      </c>
      <c r="V36" s="10"/>
      <c r="W36" s="17">
        <v>81.83</v>
      </c>
      <c r="X36" s="10">
        <v>1</v>
      </c>
      <c r="Y36" s="17">
        <v>81.138000000000005</v>
      </c>
      <c r="Z36" s="21"/>
      <c r="AA36" s="21"/>
      <c r="AB36" s="21"/>
      <c r="AC36" s="21"/>
      <c r="AD36" s="21"/>
    </row>
    <row r="37" spans="1:30" x14ac:dyDescent="0.3">
      <c r="A37" s="24">
        <v>211337</v>
      </c>
      <c r="B37" s="21">
        <v>73</v>
      </c>
      <c r="C37" s="21">
        <v>1</v>
      </c>
      <c r="D37" s="21">
        <v>81</v>
      </c>
      <c r="E37" s="21">
        <v>2</v>
      </c>
      <c r="F37" s="21">
        <v>80</v>
      </c>
      <c r="G37" s="21">
        <v>1</v>
      </c>
      <c r="H37" s="21">
        <v>71</v>
      </c>
      <c r="I37" s="21">
        <v>2</v>
      </c>
      <c r="J37" s="21">
        <v>79</v>
      </c>
      <c r="K37" s="21">
        <v>1</v>
      </c>
      <c r="L37" s="21">
        <v>79</v>
      </c>
      <c r="M37" s="21">
        <v>2</v>
      </c>
      <c r="N37" s="21"/>
      <c r="O37" s="21"/>
      <c r="P37" s="21"/>
      <c r="Q37" s="21"/>
      <c r="R37" s="21"/>
      <c r="S37" s="21"/>
      <c r="T37" s="17">
        <f>(B37*C37+D37*E37+F37*G37+H37*I37+J37*K37+L37*M37+N37*O37+P37*Q37)/U37</f>
        <v>77.111111111111114</v>
      </c>
      <c r="U37" s="10">
        <f>C37+E37+G37+I37+K37+M37+O37+Q37</f>
        <v>9</v>
      </c>
      <c r="V37" s="21">
        <v>27</v>
      </c>
      <c r="W37" s="21">
        <v>80.22</v>
      </c>
      <c r="X37" s="21">
        <v>2</v>
      </c>
      <c r="Y37" s="17">
        <f>T37*0.4+W37*0.6</f>
        <v>78.976444444444439</v>
      </c>
      <c r="Z37" s="21"/>
      <c r="AA37" s="21"/>
      <c r="AB37" s="21"/>
      <c r="AC37" s="21"/>
      <c r="AD37" s="21"/>
    </row>
    <row r="38" spans="1:30" x14ac:dyDescent="0.3">
      <c r="A38" s="24">
        <v>211339</v>
      </c>
      <c r="B38" s="10">
        <v>78</v>
      </c>
      <c r="C38" s="10">
        <v>1</v>
      </c>
      <c r="D38" s="10">
        <v>80</v>
      </c>
      <c r="E38" s="10">
        <v>2</v>
      </c>
      <c r="F38" s="10">
        <v>74</v>
      </c>
      <c r="G38" s="10">
        <v>2</v>
      </c>
      <c r="H38" s="10">
        <v>79</v>
      </c>
      <c r="I38" s="10">
        <v>1</v>
      </c>
      <c r="J38" s="10">
        <v>75</v>
      </c>
      <c r="K38" s="10">
        <v>1</v>
      </c>
      <c r="L38" s="10">
        <v>83</v>
      </c>
      <c r="M38" s="10">
        <v>2</v>
      </c>
      <c r="N38" s="10">
        <v>75</v>
      </c>
      <c r="O38" s="10">
        <v>2</v>
      </c>
      <c r="P38" s="10">
        <v>79</v>
      </c>
      <c r="Q38" s="10">
        <v>1</v>
      </c>
      <c r="R38" s="10">
        <v>70</v>
      </c>
      <c r="S38" s="10">
        <v>2</v>
      </c>
      <c r="T38" s="17">
        <v>76.785714285714292</v>
      </c>
      <c r="U38" s="10">
        <v>12</v>
      </c>
      <c r="V38" s="10"/>
      <c r="W38" s="17">
        <v>74.5</v>
      </c>
      <c r="X38" s="10">
        <v>1</v>
      </c>
      <c r="Y38" s="17">
        <v>75.414285714285711</v>
      </c>
      <c r="Z38" s="21"/>
      <c r="AA38" s="21"/>
      <c r="AB38" s="21"/>
      <c r="AC38" s="21"/>
      <c r="AD38" s="21"/>
    </row>
    <row r="39" spans="1:30" x14ac:dyDescent="0.3">
      <c r="A39" s="24">
        <v>211340</v>
      </c>
      <c r="B39" s="10">
        <v>73</v>
      </c>
      <c r="C39" s="10">
        <v>2</v>
      </c>
      <c r="D39" s="10">
        <v>81</v>
      </c>
      <c r="E39" s="10">
        <v>1</v>
      </c>
      <c r="F39" s="10">
        <v>82</v>
      </c>
      <c r="G39" s="10">
        <v>1</v>
      </c>
      <c r="H39" s="10">
        <v>78</v>
      </c>
      <c r="I39" s="10">
        <v>2</v>
      </c>
      <c r="J39" s="10">
        <v>68</v>
      </c>
      <c r="K39" s="10">
        <v>2</v>
      </c>
      <c r="L39" s="10">
        <v>89</v>
      </c>
      <c r="M39" s="10">
        <v>2</v>
      </c>
      <c r="N39" s="10">
        <v>82</v>
      </c>
      <c r="O39" s="10">
        <v>2</v>
      </c>
      <c r="P39" s="10">
        <v>82</v>
      </c>
      <c r="Q39" s="10">
        <v>1</v>
      </c>
      <c r="R39" s="17"/>
      <c r="S39" s="17"/>
      <c r="T39" s="17">
        <v>78.84615384615384</v>
      </c>
      <c r="U39" s="10">
        <v>13</v>
      </c>
      <c r="V39" s="10"/>
      <c r="W39" s="17">
        <v>79.78</v>
      </c>
      <c r="X39" s="10">
        <v>1</v>
      </c>
      <c r="Y39" s="17">
        <v>79.406461538461542</v>
      </c>
      <c r="Z39" s="21"/>
      <c r="AA39" s="21"/>
      <c r="AB39" s="21"/>
      <c r="AC39" s="21"/>
      <c r="AD39" s="21"/>
    </row>
    <row r="40" spans="1:30" x14ac:dyDescent="0.3">
      <c r="A40" s="24">
        <v>211341</v>
      </c>
      <c r="B40" s="21">
        <v>78</v>
      </c>
      <c r="C40" s="21">
        <v>1</v>
      </c>
      <c r="D40" s="21">
        <v>84</v>
      </c>
      <c r="E40" s="21">
        <v>2</v>
      </c>
      <c r="F40" s="21">
        <v>76</v>
      </c>
      <c r="G40" s="21">
        <v>2</v>
      </c>
      <c r="H40" s="21">
        <v>81</v>
      </c>
      <c r="I40" s="21">
        <v>1</v>
      </c>
      <c r="J40" s="21">
        <v>81</v>
      </c>
      <c r="K40" s="21">
        <v>1</v>
      </c>
      <c r="L40" s="21"/>
      <c r="M40" s="21"/>
      <c r="N40" s="21"/>
      <c r="O40" s="21"/>
      <c r="P40" s="21"/>
      <c r="Q40" s="21"/>
      <c r="R40" s="21"/>
      <c r="S40" s="21"/>
      <c r="T40" s="17">
        <f>(B40*C40+D40*E40+F40*G40+H40*I40+J40*K40+L40*M40+N40*O40+P40*Q40)/U40</f>
        <v>80</v>
      </c>
      <c r="U40" s="10">
        <f>C40+E40+G40+I40+K40+M40+O40+Q40</f>
        <v>7</v>
      </c>
      <c r="V40" s="21">
        <v>26</v>
      </c>
      <c r="W40" s="21">
        <v>78.37</v>
      </c>
      <c r="X40" s="21">
        <v>2</v>
      </c>
      <c r="Y40" s="17">
        <f>T40*0.4+W40*0.6</f>
        <v>79.021999999999991</v>
      </c>
      <c r="Z40" s="21"/>
      <c r="AA40" s="21"/>
      <c r="AB40" s="21"/>
      <c r="AC40" s="21"/>
      <c r="AD40" s="21"/>
    </row>
    <row r="41" spans="1:30" x14ac:dyDescent="0.3">
      <c r="A41" s="24">
        <v>211343</v>
      </c>
      <c r="B41" s="21">
        <v>84</v>
      </c>
      <c r="C41" s="21">
        <v>2</v>
      </c>
      <c r="D41" s="21">
        <v>80</v>
      </c>
      <c r="E41" s="21">
        <v>1</v>
      </c>
      <c r="F41" s="21">
        <v>84</v>
      </c>
      <c r="G41" s="21">
        <v>2</v>
      </c>
      <c r="H41" s="21">
        <v>80</v>
      </c>
      <c r="I41" s="21">
        <v>3</v>
      </c>
      <c r="J41" s="21">
        <v>82</v>
      </c>
      <c r="K41" s="21">
        <v>1</v>
      </c>
      <c r="L41" s="21"/>
      <c r="M41" s="21"/>
      <c r="N41" s="21"/>
      <c r="O41" s="21"/>
      <c r="P41" s="21"/>
      <c r="Q41" s="21"/>
      <c r="R41" s="21"/>
      <c r="S41" s="21"/>
      <c r="T41" s="17">
        <f>(B41*C41+D41*E41+F41*G41+H41*I41+J41*K41+L41*M41+N41*O41+P41*Q41)/U41</f>
        <v>82</v>
      </c>
      <c r="U41" s="10">
        <f>C41+E41+G41+I41+K41+M41+O41+Q41</f>
        <v>9</v>
      </c>
      <c r="V41" s="21">
        <v>26</v>
      </c>
      <c r="W41" s="21">
        <v>79.819999999999993</v>
      </c>
      <c r="X41" s="21">
        <v>2</v>
      </c>
      <c r="Y41" s="17">
        <f>T41*0.4+W41*0.6</f>
        <v>80.692000000000007</v>
      </c>
      <c r="Z41" s="21"/>
      <c r="AA41" s="21"/>
      <c r="AB41" s="21"/>
      <c r="AC41" s="21"/>
      <c r="AD41" s="21"/>
    </row>
    <row r="42" spans="1:30" x14ac:dyDescent="0.3">
      <c r="A42" s="24">
        <v>211344</v>
      </c>
      <c r="B42" s="10">
        <v>87</v>
      </c>
      <c r="C42" s="10">
        <v>2</v>
      </c>
      <c r="D42" s="10">
        <v>80</v>
      </c>
      <c r="E42" s="10">
        <v>2</v>
      </c>
      <c r="F42" s="10">
        <v>79</v>
      </c>
      <c r="G42" s="10">
        <v>1</v>
      </c>
      <c r="H42" s="10">
        <v>82</v>
      </c>
      <c r="I42" s="10">
        <v>1</v>
      </c>
      <c r="J42" s="10">
        <v>80</v>
      </c>
      <c r="K42" s="10">
        <v>1</v>
      </c>
      <c r="L42" s="10">
        <v>80</v>
      </c>
      <c r="M42" s="10">
        <v>1</v>
      </c>
      <c r="N42" s="10"/>
      <c r="O42" s="10"/>
      <c r="P42" s="10"/>
      <c r="Q42" s="10"/>
      <c r="R42" s="17"/>
      <c r="S42" s="17"/>
      <c r="T42" s="47">
        <f t="shared" ref="T42:T45" si="0">(B42*C42+D42*E42+F42*G42+H42*I42+J42*K42+L42*M42+N42*O42+P42*Q42)/U42</f>
        <v>81.875</v>
      </c>
      <c r="U42" s="10">
        <v>8</v>
      </c>
      <c r="V42" s="10"/>
      <c r="W42" s="17">
        <v>81.11</v>
      </c>
      <c r="X42" s="10">
        <v>1</v>
      </c>
      <c r="Y42" s="17">
        <v>81.415999999999997</v>
      </c>
      <c r="Z42" s="21"/>
      <c r="AA42" s="21"/>
      <c r="AB42" s="21"/>
      <c r="AC42" s="21"/>
      <c r="AD42" s="21"/>
    </row>
    <row r="43" spans="1:30" x14ac:dyDescent="0.3">
      <c r="A43" s="24">
        <v>211345</v>
      </c>
      <c r="B43" s="10">
        <v>75</v>
      </c>
      <c r="C43" s="10">
        <v>1</v>
      </c>
      <c r="D43" s="10">
        <v>72</v>
      </c>
      <c r="E43" s="10">
        <v>2</v>
      </c>
      <c r="F43" s="10">
        <v>79</v>
      </c>
      <c r="G43" s="10">
        <v>1</v>
      </c>
      <c r="H43" s="10">
        <v>82</v>
      </c>
      <c r="I43" s="10">
        <v>1</v>
      </c>
      <c r="J43" s="10">
        <v>79</v>
      </c>
      <c r="K43" s="10">
        <v>1</v>
      </c>
      <c r="L43" s="10">
        <v>69</v>
      </c>
      <c r="M43" s="10">
        <v>2</v>
      </c>
      <c r="N43" s="10"/>
      <c r="O43" s="10"/>
      <c r="P43" s="10"/>
      <c r="Q43" s="10"/>
      <c r="R43" s="17"/>
      <c r="S43" s="17"/>
      <c r="T43" s="47">
        <f t="shared" si="0"/>
        <v>74.625</v>
      </c>
      <c r="U43" s="10">
        <v>8</v>
      </c>
      <c r="V43" s="10"/>
      <c r="W43" s="17">
        <v>79</v>
      </c>
      <c r="X43" s="10">
        <v>1</v>
      </c>
      <c r="Y43" s="17">
        <v>77.25</v>
      </c>
      <c r="Z43" s="21"/>
      <c r="AA43" s="21"/>
      <c r="AB43" s="21"/>
      <c r="AC43" s="21"/>
      <c r="AD43" s="21"/>
    </row>
    <row r="44" spans="1:30" x14ac:dyDescent="0.3">
      <c r="A44" s="10">
        <v>211539</v>
      </c>
      <c r="B44" s="10">
        <v>75</v>
      </c>
      <c r="C44" s="10">
        <v>1</v>
      </c>
      <c r="D44" s="10">
        <v>77</v>
      </c>
      <c r="E44" s="10">
        <v>1</v>
      </c>
      <c r="F44" s="10">
        <v>74</v>
      </c>
      <c r="G44" s="10">
        <v>3</v>
      </c>
      <c r="H44" s="10">
        <v>83</v>
      </c>
      <c r="I44" s="10">
        <v>2</v>
      </c>
      <c r="J44" s="10">
        <v>88</v>
      </c>
      <c r="K44" s="10">
        <v>2</v>
      </c>
      <c r="L44" s="10">
        <v>82</v>
      </c>
      <c r="M44" s="10">
        <v>1</v>
      </c>
      <c r="N44" s="10">
        <v>80</v>
      </c>
      <c r="O44" s="10">
        <v>1</v>
      </c>
      <c r="P44" s="10"/>
      <c r="Q44" s="10"/>
      <c r="R44" s="21"/>
      <c r="S44" s="21"/>
      <c r="T44" s="47">
        <f t="shared" si="0"/>
        <v>79.818181818181813</v>
      </c>
      <c r="U44" s="21">
        <v>11</v>
      </c>
      <c r="V44" s="21"/>
      <c r="W44" s="21">
        <v>79.44</v>
      </c>
      <c r="X44" s="21"/>
      <c r="Y44" s="17">
        <f t="shared" ref="Y44:Y59" si="1">T44*0.4+W44*0.6</f>
        <v>79.591272727272724</v>
      </c>
      <c r="Z44" s="21"/>
      <c r="AA44" s="21"/>
      <c r="AB44" s="21"/>
      <c r="AC44" s="21"/>
      <c r="AD44" s="21"/>
    </row>
    <row r="45" spans="1:30" x14ac:dyDescent="0.3">
      <c r="A45" s="10">
        <v>211540</v>
      </c>
      <c r="B45" s="10">
        <v>80</v>
      </c>
      <c r="C45" s="10">
        <v>1</v>
      </c>
      <c r="D45" s="10">
        <v>79</v>
      </c>
      <c r="E45" s="10">
        <v>3</v>
      </c>
      <c r="F45" s="10">
        <v>78</v>
      </c>
      <c r="G45" s="10">
        <v>2</v>
      </c>
      <c r="H45" s="10">
        <v>64</v>
      </c>
      <c r="I45" s="10">
        <v>2</v>
      </c>
      <c r="J45" s="10">
        <v>81</v>
      </c>
      <c r="K45" s="10">
        <v>1</v>
      </c>
      <c r="L45" s="10">
        <v>77</v>
      </c>
      <c r="M45" s="10">
        <v>2</v>
      </c>
      <c r="N45" s="10">
        <v>76</v>
      </c>
      <c r="O45" s="10">
        <v>1</v>
      </c>
      <c r="P45" s="10"/>
      <c r="Q45" s="10"/>
      <c r="R45" s="21"/>
      <c r="S45" s="21"/>
      <c r="T45" s="47">
        <f t="shared" si="0"/>
        <v>76</v>
      </c>
      <c r="U45" s="21">
        <v>12</v>
      </c>
      <c r="V45" s="21"/>
      <c r="W45" s="21">
        <v>81.31</v>
      </c>
      <c r="X45" s="21"/>
      <c r="Y45" s="17">
        <f t="shared" si="1"/>
        <v>79.186000000000007</v>
      </c>
      <c r="Z45" s="21"/>
      <c r="AA45" s="21"/>
      <c r="AB45" s="21"/>
      <c r="AC45" s="21"/>
      <c r="AD45" s="21"/>
    </row>
    <row r="46" spans="1:30" x14ac:dyDescent="0.3">
      <c r="A46" s="10">
        <v>211542</v>
      </c>
      <c r="B46" s="10">
        <v>77</v>
      </c>
      <c r="C46" s="10">
        <v>1</v>
      </c>
      <c r="D46" s="10">
        <v>75</v>
      </c>
      <c r="E46" s="10">
        <v>3</v>
      </c>
      <c r="F46" s="10">
        <v>80</v>
      </c>
      <c r="G46" s="10">
        <v>2</v>
      </c>
      <c r="H46" s="10">
        <v>87</v>
      </c>
      <c r="I46" s="10">
        <v>2</v>
      </c>
      <c r="J46" s="10">
        <v>81</v>
      </c>
      <c r="K46" s="10">
        <v>1</v>
      </c>
      <c r="L46" s="10">
        <v>77</v>
      </c>
      <c r="M46" s="10">
        <v>1</v>
      </c>
      <c r="N46" s="10">
        <v>76</v>
      </c>
      <c r="O46" s="10">
        <v>1</v>
      </c>
      <c r="P46" s="10"/>
      <c r="Q46" s="10"/>
      <c r="R46" s="21"/>
      <c r="S46" s="21"/>
      <c r="T46" s="17">
        <v>79.090909090909093</v>
      </c>
      <c r="U46" s="21">
        <v>11</v>
      </c>
      <c r="V46" s="21"/>
      <c r="W46" s="21">
        <v>73.75</v>
      </c>
      <c r="X46" s="21"/>
      <c r="Y46" s="17">
        <f t="shared" si="1"/>
        <v>75.88636363636364</v>
      </c>
      <c r="Z46" s="21"/>
      <c r="AA46" s="21"/>
      <c r="AB46" s="21"/>
      <c r="AC46" s="21"/>
      <c r="AD46" s="21"/>
    </row>
    <row r="47" spans="1:30" x14ac:dyDescent="0.3">
      <c r="A47" s="10">
        <v>211543</v>
      </c>
      <c r="B47" s="10">
        <v>78</v>
      </c>
      <c r="C47" s="10">
        <v>1</v>
      </c>
      <c r="D47" s="10">
        <v>80</v>
      </c>
      <c r="E47" s="10">
        <v>3</v>
      </c>
      <c r="F47" s="10">
        <v>88</v>
      </c>
      <c r="G47" s="10">
        <v>2</v>
      </c>
      <c r="H47" s="10">
        <v>85</v>
      </c>
      <c r="I47" s="10">
        <v>2</v>
      </c>
      <c r="J47" s="10">
        <v>82</v>
      </c>
      <c r="K47" s="10">
        <v>1</v>
      </c>
      <c r="L47" s="10">
        <v>78</v>
      </c>
      <c r="M47" s="10">
        <v>2</v>
      </c>
      <c r="N47" s="10">
        <v>80</v>
      </c>
      <c r="O47" s="10">
        <v>2</v>
      </c>
      <c r="P47" s="10">
        <v>76</v>
      </c>
      <c r="Q47" s="10">
        <v>1</v>
      </c>
      <c r="R47" s="21"/>
      <c r="S47" s="21"/>
      <c r="T47" s="17">
        <v>81.285714285714292</v>
      </c>
      <c r="U47" s="21">
        <v>14</v>
      </c>
      <c r="V47" s="21"/>
      <c r="W47" s="21">
        <v>80.13</v>
      </c>
      <c r="X47" s="21"/>
      <c r="Y47" s="17">
        <f t="shared" si="1"/>
        <v>80.592285714285708</v>
      </c>
      <c r="Z47" s="21"/>
      <c r="AA47" s="21"/>
      <c r="AB47" s="21"/>
      <c r="AC47" s="21"/>
      <c r="AD47" s="21"/>
    </row>
    <row r="48" spans="1:30" x14ac:dyDescent="0.3">
      <c r="A48" s="10">
        <v>211544</v>
      </c>
      <c r="B48" s="10">
        <v>87</v>
      </c>
      <c r="C48" s="10">
        <v>1</v>
      </c>
      <c r="D48" s="10">
        <v>80</v>
      </c>
      <c r="E48" s="10">
        <v>3</v>
      </c>
      <c r="F48" s="10">
        <v>91</v>
      </c>
      <c r="G48" s="10">
        <v>2</v>
      </c>
      <c r="H48" s="10">
        <v>82</v>
      </c>
      <c r="I48" s="10">
        <v>2</v>
      </c>
      <c r="J48" s="10">
        <v>82</v>
      </c>
      <c r="K48" s="10">
        <v>1</v>
      </c>
      <c r="L48" s="10">
        <v>78</v>
      </c>
      <c r="M48" s="10">
        <v>1</v>
      </c>
      <c r="N48" s="10">
        <v>81</v>
      </c>
      <c r="O48" s="10">
        <v>1</v>
      </c>
      <c r="P48" s="10"/>
      <c r="Q48" s="10"/>
      <c r="R48" s="21"/>
      <c r="S48" s="21"/>
      <c r="T48" s="17">
        <v>83.090909090909093</v>
      </c>
      <c r="U48" s="21">
        <v>11</v>
      </c>
      <c r="V48" s="21"/>
      <c r="W48" s="21">
        <v>83.31</v>
      </c>
      <c r="X48" s="21"/>
      <c r="Y48" s="17">
        <f t="shared" si="1"/>
        <v>83.222363636363639</v>
      </c>
      <c r="Z48" s="21"/>
      <c r="AA48" s="21"/>
      <c r="AB48" s="21"/>
      <c r="AC48" s="21"/>
      <c r="AD48" s="21"/>
    </row>
    <row r="49" spans="1:30" x14ac:dyDescent="0.3">
      <c r="A49" s="10">
        <v>211545</v>
      </c>
      <c r="B49" s="10">
        <v>87</v>
      </c>
      <c r="C49" s="10">
        <v>1</v>
      </c>
      <c r="D49" s="10">
        <v>78</v>
      </c>
      <c r="E49" s="10">
        <v>1</v>
      </c>
      <c r="F49" s="10">
        <v>77</v>
      </c>
      <c r="G49" s="10">
        <v>3</v>
      </c>
      <c r="H49" s="10">
        <v>77</v>
      </c>
      <c r="I49" s="10">
        <v>2</v>
      </c>
      <c r="J49" s="10">
        <v>88</v>
      </c>
      <c r="K49" s="10">
        <v>2</v>
      </c>
      <c r="L49" s="10">
        <v>81</v>
      </c>
      <c r="M49" s="10">
        <v>1</v>
      </c>
      <c r="N49" s="10">
        <v>85</v>
      </c>
      <c r="O49" s="10">
        <v>1</v>
      </c>
      <c r="P49" s="10"/>
      <c r="Q49" s="10"/>
      <c r="R49" s="21"/>
      <c r="S49" s="21"/>
      <c r="T49" s="17">
        <v>81.090909090909093</v>
      </c>
      <c r="U49" s="21">
        <v>11</v>
      </c>
      <c r="V49" s="21"/>
      <c r="W49" s="21">
        <v>80.56</v>
      </c>
      <c r="X49" s="21"/>
      <c r="Y49" s="17">
        <f t="shared" si="1"/>
        <v>80.772363636363636</v>
      </c>
      <c r="Z49" s="21"/>
      <c r="AA49" s="21"/>
      <c r="AB49" s="21"/>
      <c r="AC49" s="21"/>
      <c r="AD49" s="21"/>
    </row>
    <row r="50" spans="1:30" x14ac:dyDescent="0.3">
      <c r="A50" s="10">
        <v>211548</v>
      </c>
      <c r="B50" s="10">
        <v>87</v>
      </c>
      <c r="C50" s="10">
        <v>1</v>
      </c>
      <c r="D50" s="10">
        <v>72</v>
      </c>
      <c r="E50" s="10">
        <v>1</v>
      </c>
      <c r="F50" s="10">
        <v>73</v>
      </c>
      <c r="G50" s="10">
        <v>3</v>
      </c>
      <c r="H50" s="10">
        <v>79</v>
      </c>
      <c r="I50" s="10">
        <v>2</v>
      </c>
      <c r="J50" s="10">
        <v>85</v>
      </c>
      <c r="K50" s="10">
        <v>2</v>
      </c>
      <c r="L50" s="10">
        <v>81</v>
      </c>
      <c r="M50" s="10">
        <v>1</v>
      </c>
      <c r="N50" s="10">
        <v>78</v>
      </c>
      <c r="O50" s="10">
        <v>1</v>
      </c>
      <c r="P50" s="10"/>
      <c r="Q50" s="10"/>
      <c r="R50" s="21"/>
      <c r="S50" s="21"/>
      <c r="T50" s="17">
        <v>78.63636363636364</v>
      </c>
      <c r="U50" s="21">
        <v>11</v>
      </c>
      <c r="V50" s="21"/>
      <c r="W50" s="21">
        <v>79.81</v>
      </c>
      <c r="X50" s="21"/>
      <c r="Y50" s="17">
        <f t="shared" si="1"/>
        <v>79.340545454545463</v>
      </c>
      <c r="Z50" s="21"/>
      <c r="AA50" s="21"/>
      <c r="AB50" s="21"/>
      <c r="AC50" s="21"/>
      <c r="AD50" s="21"/>
    </row>
    <row r="51" spans="1:30" x14ac:dyDescent="0.3">
      <c r="A51" s="10">
        <v>211549</v>
      </c>
      <c r="B51" s="10">
        <v>83</v>
      </c>
      <c r="C51" s="10">
        <v>1</v>
      </c>
      <c r="D51" s="10">
        <v>81</v>
      </c>
      <c r="E51" s="10">
        <v>3</v>
      </c>
      <c r="F51" s="10">
        <v>77</v>
      </c>
      <c r="G51" s="10">
        <v>2</v>
      </c>
      <c r="H51" s="10">
        <v>68</v>
      </c>
      <c r="I51" s="10">
        <v>2</v>
      </c>
      <c r="J51" s="10">
        <v>80</v>
      </c>
      <c r="K51" s="10">
        <v>1</v>
      </c>
      <c r="L51" s="10">
        <v>79</v>
      </c>
      <c r="M51" s="10">
        <v>2</v>
      </c>
      <c r="N51" s="10">
        <v>82</v>
      </c>
      <c r="O51" s="10">
        <v>1</v>
      </c>
      <c r="P51" s="10"/>
      <c r="Q51" s="10"/>
      <c r="R51" s="21"/>
      <c r="S51" s="21"/>
      <c r="T51" s="17">
        <v>78</v>
      </c>
      <c r="U51" s="21">
        <v>12</v>
      </c>
      <c r="V51" s="21"/>
      <c r="W51" s="21">
        <v>79</v>
      </c>
      <c r="X51" s="21"/>
      <c r="Y51" s="17">
        <f t="shared" si="1"/>
        <v>78.599999999999994</v>
      </c>
      <c r="Z51" s="21"/>
      <c r="AA51" s="21"/>
      <c r="AB51" s="21"/>
      <c r="AC51" s="21"/>
      <c r="AD51" s="21"/>
    </row>
    <row r="52" spans="1:30" x14ac:dyDescent="0.3">
      <c r="A52" s="10">
        <v>211550</v>
      </c>
      <c r="B52" s="10">
        <v>84</v>
      </c>
      <c r="C52" s="10">
        <v>1</v>
      </c>
      <c r="D52" s="10">
        <v>76</v>
      </c>
      <c r="E52" s="10">
        <v>3</v>
      </c>
      <c r="F52" s="10">
        <v>63</v>
      </c>
      <c r="G52" s="10">
        <v>2</v>
      </c>
      <c r="H52" s="10">
        <v>82</v>
      </c>
      <c r="I52" s="10">
        <v>1</v>
      </c>
      <c r="J52" s="10">
        <v>80</v>
      </c>
      <c r="K52" s="10">
        <v>2</v>
      </c>
      <c r="L52" s="10">
        <v>81</v>
      </c>
      <c r="M52" s="10">
        <v>2</v>
      </c>
      <c r="N52" s="10">
        <v>83</v>
      </c>
      <c r="O52" s="10">
        <v>1</v>
      </c>
      <c r="P52" s="10"/>
      <c r="Q52" s="10"/>
      <c r="R52" s="21"/>
      <c r="S52" s="21"/>
      <c r="T52" s="17">
        <v>77.083333333333329</v>
      </c>
      <c r="U52" s="21">
        <v>12</v>
      </c>
      <c r="V52" s="21"/>
      <c r="W52" s="21">
        <v>79.75</v>
      </c>
      <c r="X52" s="21"/>
      <c r="Y52" s="17">
        <f t="shared" si="1"/>
        <v>78.683333333333337</v>
      </c>
      <c r="Z52" s="21"/>
      <c r="AA52" s="21"/>
      <c r="AB52" s="21"/>
      <c r="AC52" s="21"/>
      <c r="AD52" s="21"/>
    </row>
    <row r="53" spans="1:30" x14ac:dyDescent="0.3">
      <c r="A53" s="10">
        <v>211551</v>
      </c>
      <c r="B53" s="10">
        <v>80</v>
      </c>
      <c r="C53" s="10">
        <v>1</v>
      </c>
      <c r="D53" s="10">
        <v>74</v>
      </c>
      <c r="E53" s="10">
        <v>3</v>
      </c>
      <c r="F53" s="10">
        <v>74</v>
      </c>
      <c r="G53" s="10">
        <v>2</v>
      </c>
      <c r="H53" s="10">
        <v>88</v>
      </c>
      <c r="I53" s="10">
        <v>2</v>
      </c>
      <c r="J53" s="10">
        <v>78</v>
      </c>
      <c r="K53" s="10">
        <v>1</v>
      </c>
      <c r="L53" s="10">
        <v>82</v>
      </c>
      <c r="M53" s="10">
        <v>1</v>
      </c>
      <c r="N53" s="10">
        <v>84</v>
      </c>
      <c r="O53" s="10">
        <v>1</v>
      </c>
      <c r="P53" s="10"/>
      <c r="Q53" s="10"/>
      <c r="R53" s="21"/>
      <c r="S53" s="21"/>
      <c r="T53" s="17">
        <v>79.090909090909093</v>
      </c>
      <c r="U53" s="21">
        <v>11</v>
      </c>
      <c r="V53" s="21"/>
      <c r="W53" s="21">
        <v>80.81</v>
      </c>
      <c r="X53" s="21"/>
      <c r="Y53" s="17">
        <f t="shared" si="1"/>
        <v>80.122363636363644</v>
      </c>
      <c r="Z53" s="21"/>
      <c r="AA53" s="21"/>
      <c r="AB53" s="21"/>
      <c r="AC53" s="21"/>
      <c r="AD53" s="21"/>
    </row>
    <row r="54" spans="1:30" x14ac:dyDescent="0.3">
      <c r="A54" s="10">
        <v>211552</v>
      </c>
      <c r="B54" s="10">
        <v>74</v>
      </c>
      <c r="C54" s="10">
        <v>1</v>
      </c>
      <c r="D54" s="10">
        <v>70</v>
      </c>
      <c r="E54" s="10">
        <v>1</v>
      </c>
      <c r="F54" s="10">
        <v>73</v>
      </c>
      <c r="G54" s="10">
        <v>3</v>
      </c>
      <c r="H54" s="10">
        <v>79</v>
      </c>
      <c r="I54" s="10">
        <v>2</v>
      </c>
      <c r="J54" s="10">
        <v>80</v>
      </c>
      <c r="K54" s="10">
        <v>2</v>
      </c>
      <c r="L54" s="10">
        <v>72</v>
      </c>
      <c r="M54" s="10">
        <v>1</v>
      </c>
      <c r="N54" s="10">
        <v>74</v>
      </c>
      <c r="O54" s="10">
        <v>1</v>
      </c>
      <c r="P54" s="10"/>
      <c r="Q54" s="10"/>
      <c r="R54" s="21"/>
      <c r="S54" s="21"/>
      <c r="T54" s="17">
        <v>75.181818181818187</v>
      </c>
      <c r="U54" s="21">
        <v>11</v>
      </c>
      <c r="V54" s="21"/>
      <c r="W54" s="21">
        <v>71.81</v>
      </c>
      <c r="X54" s="21"/>
      <c r="Y54" s="17">
        <f t="shared" si="1"/>
        <v>73.158727272727276</v>
      </c>
      <c r="Z54" s="21"/>
      <c r="AA54" s="21"/>
      <c r="AB54" s="21"/>
      <c r="AC54" s="21"/>
      <c r="AD54" s="21"/>
    </row>
    <row r="55" spans="1:30" x14ac:dyDescent="0.3">
      <c r="A55" s="10">
        <v>211553</v>
      </c>
      <c r="B55" s="10">
        <v>77</v>
      </c>
      <c r="C55" s="10">
        <v>1</v>
      </c>
      <c r="D55" s="10">
        <v>77</v>
      </c>
      <c r="E55" s="10">
        <v>3</v>
      </c>
      <c r="F55" s="10">
        <v>84</v>
      </c>
      <c r="G55" s="10">
        <v>2</v>
      </c>
      <c r="H55" s="10">
        <v>85</v>
      </c>
      <c r="I55" s="10">
        <v>2</v>
      </c>
      <c r="J55" s="10">
        <v>77</v>
      </c>
      <c r="K55" s="10">
        <v>1</v>
      </c>
      <c r="L55" s="10">
        <v>79</v>
      </c>
      <c r="M55" s="10">
        <v>2</v>
      </c>
      <c r="N55" s="10">
        <v>78</v>
      </c>
      <c r="O55" s="10">
        <v>1</v>
      </c>
      <c r="P55" s="10"/>
      <c r="Q55" s="10"/>
      <c r="R55" s="21"/>
      <c r="S55" s="21"/>
      <c r="T55" s="17">
        <v>79.916666666666671</v>
      </c>
      <c r="U55" s="21">
        <v>12</v>
      </c>
      <c r="V55" s="21"/>
      <c r="W55" s="21">
        <v>79.81</v>
      </c>
      <c r="X55" s="21"/>
      <c r="Y55" s="17">
        <f t="shared" si="1"/>
        <v>79.852666666666664</v>
      </c>
      <c r="Z55" s="21"/>
      <c r="AA55" s="21"/>
      <c r="AB55" s="21"/>
      <c r="AC55" s="21"/>
      <c r="AD55" s="21"/>
    </row>
    <row r="56" spans="1:30" x14ac:dyDescent="0.3">
      <c r="A56" s="10">
        <v>211555</v>
      </c>
      <c r="B56" s="10">
        <v>77</v>
      </c>
      <c r="C56" s="10">
        <v>1</v>
      </c>
      <c r="D56" s="10">
        <v>73</v>
      </c>
      <c r="E56" s="10">
        <v>3</v>
      </c>
      <c r="F56" s="10">
        <v>81</v>
      </c>
      <c r="G56" s="10">
        <v>2</v>
      </c>
      <c r="H56" s="10">
        <v>88</v>
      </c>
      <c r="I56" s="10">
        <v>2</v>
      </c>
      <c r="J56" s="10">
        <v>82</v>
      </c>
      <c r="K56" s="10">
        <v>1</v>
      </c>
      <c r="L56" s="10">
        <v>77</v>
      </c>
      <c r="M56" s="10">
        <v>2</v>
      </c>
      <c r="N56" s="10">
        <v>86</v>
      </c>
      <c r="O56" s="10">
        <v>1</v>
      </c>
      <c r="P56" s="10"/>
      <c r="Q56" s="10"/>
      <c r="R56" s="21"/>
      <c r="S56" s="21"/>
      <c r="T56" s="17">
        <v>79.666666666666671</v>
      </c>
      <c r="U56" s="21">
        <v>12</v>
      </c>
      <c r="V56" s="21"/>
      <c r="W56" s="21">
        <v>79.75</v>
      </c>
      <c r="X56" s="21"/>
      <c r="Y56" s="17">
        <f t="shared" si="1"/>
        <v>79.716666666666669</v>
      </c>
      <c r="Z56" s="21"/>
      <c r="AA56" s="21"/>
      <c r="AB56" s="21"/>
      <c r="AC56" s="21"/>
      <c r="AD56" s="21"/>
    </row>
    <row r="57" spans="1:30" x14ac:dyDescent="0.3">
      <c r="A57" s="10">
        <v>211558</v>
      </c>
      <c r="B57" s="10">
        <v>79</v>
      </c>
      <c r="C57" s="10">
        <v>1</v>
      </c>
      <c r="D57" s="10">
        <v>75</v>
      </c>
      <c r="E57" s="10">
        <v>3</v>
      </c>
      <c r="F57" s="10">
        <v>82</v>
      </c>
      <c r="G57" s="10">
        <v>2</v>
      </c>
      <c r="H57" s="10">
        <v>71</v>
      </c>
      <c r="I57" s="10">
        <v>1</v>
      </c>
      <c r="J57" s="10">
        <v>83</v>
      </c>
      <c r="K57" s="10">
        <v>2</v>
      </c>
      <c r="L57" s="10">
        <v>89</v>
      </c>
      <c r="M57" s="10">
        <v>1</v>
      </c>
      <c r="N57" s="10">
        <v>84</v>
      </c>
      <c r="O57" s="10">
        <v>1</v>
      </c>
      <c r="P57" s="10"/>
      <c r="Q57" s="10"/>
      <c r="R57" s="21"/>
      <c r="S57" s="21"/>
      <c r="T57" s="17">
        <v>79.818181818181813</v>
      </c>
      <c r="U57" s="21">
        <v>11</v>
      </c>
      <c r="V57" s="21"/>
      <c r="W57" s="21">
        <v>76.63</v>
      </c>
      <c r="X57" s="21"/>
      <c r="Y57" s="17">
        <f t="shared" si="1"/>
        <v>77.905272727272717</v>
      </c>
      <c r="Z57" s="21"/>
      <c r="AA57" s="21"/>
      <c r="AB57" s="21"/>
      <c r="AC57" s="21"/>
      <c r="AD57" s="21"/>
    </row>
    <row r="58" spans="1:30" x14ac:dyDescent="0.3">
      <c r="A58" s="10">
        <v>211559</v>
      </c>
      <c r="B58" s="10">
        <v>81</v>
      </c>
      <c r="C58" s="10">
        <v>1</v>
      </c>
      <c r="D58" s="10">
        <v>78</v>
      </c>
      <c r="E58" s="10">
        <v>3</v>
      </c>
      <c r="F58" s="10">
        <v>78</v>
      </c>
      <c r="G58" s="10">
        <v>2</v>
      </c>
      <c r="H58" s="10">
        <v>87</v>
      </c>
      <c r="I58" s="10">
        <v>2</v>
      </c>
      <c r="J58" s="10">
        <v>81</v>
      </c>
      <c r="K58" s="10">
        <v>1</v>
      </c>
      <c r="L58" s="10">
        <v>79</v>
      </c>
      <c r="M58" s="10">
        <v>2</v>
      </c>
      <c r="N58" s="10">
        <v>78</v>
      </c>
      <c r="O58" s="10">
        <v>1</v>
      </c>
      <c r="P58" s="10"/>
      <c r="Q58" s="10"/>
      <c r="R58" s="21"/>
      <c r="S58" s="21"/>
      <c r="T58" s="17">
        <v>80.166666666666671</v>
      </c>
      <c r="U58" s="21">
        <v>12</v>
      </c>
      <c r="V58" s="21"/>
      <c r="W58" s="21">
        <v>78.31</v>
      </c>
      <c r="X58" s="21"/>
      <c r="Y58" s="17">
        <f t="shared" si="1"/>
        <v>79.052666666666667</v>
      </c>
      <c r="Z58" s="21"/>
      <c r="AA58" s="21"/>
      <c r="AB58" s="21"/>
      <c r="AC58" s="21"/>
      <c r="AD58" s="21"/>
    </row>
    <row r="59" spans="1:30" x14ac:dyDescent="0.3">
      <c r="A59" s="10">
        <v>211560</v>
      </c>
      <c r="B59" s="10">
        <v>76</v>
      </c>
      <c r="C59" s="10">
        <v>1</v>
      </c>
      <c r="D59" s="10">
        <v>73</v>
      </c>
      <c r="E59" s="10">
        <v>3</v>
      </c>
      <c r="F59" s="10">
        <v>79</v>
      </c>
      <c r="G59" s="10">
        <v>2</v>
      </c>
      <c r="H59" s="10">
        <v>88</v>
      </c>
      <c r="I59" s="10">
        <v>2</v>
      </c>
      <c r="J59" s="10">
        <v>82</v>
      </c>
      <c r="K59" s="10">
        <v>1</v>
      </c>
      <c r="L59" s="10">
        <v>84</v>
      </c>
      <c r="M59" s="10">
        <v>1</v>
      </c>
      <c r="N59" s="10">
        <v>78</v>
      </c>
      <c r="O59" s="10">
        <v>1</v>
      </c>
      <c r="P59" s="10"/>
      <c r="Q59" s="10"/>
      <c r="R59" s="21"/>
      <c r="S59" s="21"/>
      <c r="T59" s="17">
        <v>79.36363636363636</v>
      </c>
      <c r="U59" s="21">
        <v>11</v>
      </c>
      <c r="V59" s="21"/>
      <c r="W59" s="21">
        <v>80.13</v>
      </c>
      <c r="X59" s="21"/>
      <c r="Y59" s="17">
        <f t="shared" si="1"/>
        <v>79.823454545454538</v>
      </c>
      <c r="Z59" s="21"/>
      <c r="AA59" s="21"/>
      <c r="AB59" s="21"/>
      <c r="AC59" s="21"/>
      <c r="AD59" s="21"/>
    </row>
  </sheetData>
  <sortState xmlns:xlrd2="http://schemas.microsoft.com/office/spreadsheetml/2017/richdata2" ref="A3:AD59">
    <sortCondition ref="A3:A59"/>
  </sortState>
  <mergeCells count="13">
    <mergeCell ref="AB1:AB2"/>
    <mergeCell ref="AC1:AC2"/>
    <mergeCell ref="AD1:AD2"/>
    <mergeCell ref="Y1:Y2"/>
    <mergeCell ref="Z1:Z2"/>
    <mergeCell ref="AA1:AA2"/>
    <mergeCell ref="X1:X2"/>
    <mergeCell ref="A1:A2"/>
    <mergeCell ref="B1:Q1"/>
    <mergeCell ref="T1:T2"/>
    <mergeCell ref="U1:U2"/>
    <mergeCell ref="V1:V2"/>
    <mergeCell ref="W1:W2"/>
  </mergeCells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9"/>
  <sheetViews>
    <sheetView topLeftCell="O1" zoomScale="85" zoomScaleNormal="85" workbookViewId="0">
      <selection activeCell="X11" sqref="X11"/>
    </sheetView>
  </sheetViews>
  <sheetFormatPr defaultColWidth="9" defaultRowHeight="14" x14ac:dyDescent="0.3"/>
  <cols>
    <col min="1" max="16384" width="9" style="16"/>
  </cols>
  <sheetData>
    <row r="1" spans="1:34" s="42" customFormat="1" ht="15" customHeight="1" x14ac:dyDescent="0.3">
      <c r="A1" s="80" t="s">
        <v>32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"/>
      <c r="S1" s="4"/>
      <c r="T1" s="4"/>
      <c r="U1" s="4"/>
      <c r="V1" s="4"/>
      <c r="W1" s="4"/>
      <c r="X1" s="78" t="s">
        <v>2</v>
      </c>
      <c r="Y1" s="78" t="s">
        <v>3</v>
      </c>
      <c r="Z1" s="78" t="s">
        <v>31</v>
      </c>
      <c r="AA1" s="78" t="s">
        <v>5</v>
      </c>
      <c r="AB1" s="82" t="s">
        <v>6</v>
      </c>
      <c r="AC1" s="78" t="s">
        <v>7</v>
      </c>
      <c r="AD1" s="79" t="s">
        <v>8</v>
      </c>
      <c r="AE1" s="84" t="s">
        <v>9</v>
      </c>
      <c r="AF1" s="62" t="s">
        <v>11</v>
      </c>
      <c r="AG1" s="76" t="s">
        <v>12</v>
      </c>
      <c r="AH1" s="25"/>
    </row>
    <row r="2" spans="1:34" s="2" customFormat="1" ht="14.25" customHeight="1" x14ac:dyDescent="0.3">
      <c r="A2" s="81"/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9" t="s">
        <v>24</v>
      </c>
      <c r="N2" s="6" t="s">
        <v>25</v>
      </c>
      <c r="O2" s="6" t="s">
        <v>26</v>
      </c>
      <c r="P2" s="6" t="s">
        <v>27</v>
      </c>
      <c r="Q2" s="6" t="s">
        <v>28</v>
      </c>
      <c r="R2" s="6" t="s">
        <v>29</v>
      </c>
      <c r="S2" s="6" t="s">
        <v>30</v>
      </c>
      <c r="T2" s="6" t="s">
        <v>33</v>
      </c>
      <c r="U2" s="6" t="s">
        <v>34</v>
      </c>
      <c r="V2" s="6" t="s">
        <v>35</v>
      </c>
      <c r="W2" s="6" t="s">
        <v>36</v>
      </c>
      <c r="X2" s="86"/>
      <c r="Y2" s="63"/>
      <c r="Z2" s="63"/>
      <c r="AA2" s="86"/>
      <c r="AB2" s="83"/>
      <c r="AC2" s="78"/>
      <c r="AD2" s="75"/>
      <c r="AE2" s="85"/>
      <c r="AF2" s="75"/>
      <c r="AG2" s="77"/>
      <c r="AH2" s="21"/>
    </row>
    <row r="3" spans="1:34" x14ac:dyDescent="0.3">
      <c r="A3" s="7">
        <v>211175</v>
      </c>
      <c r="B3" s="10">
        <v>75</v>
      </c>
      <c r="C3" s="10">
        <v>2</v>
      </c>
      <c r="D3" s="10">
        <v>80</v>
      </c>
      <c r="E3" s="10">
        <v>1</v>
      </c>
      <c r="F3" s="10">
        <v>79</v>
      </c>
      <c r="G3" s="10">
        <v>1</v>
      </c>
      <c r="H3" s="10">
        <v>84</v>
      </c>
      <c r="I3" s="10">
        <v>1</v>
      </c>
      <c r="J3" s="10">
        <v>83</v>
      </c>
      <c r="K3" s="10">
        <v>3</v>
      </c>
      <c r="L3" s="10">
        <v>88</v>
      </c>
      <c r="M3" s="10">
        <v>3</v>
      </c>
      <c r="N3" s="10">
        <v>80</v>
      </c>
      <c r="O3" s="10">
        <v>1</v>
      </c>
      <c r="P3" s="10">
        <v>82</v>
      </c>
      <c r="Q3" s="10">
        <v>1</v>
      </c>
      <c r="R3" s="10"/>
      <c r="S3" s="10"/>
      <c r="T3" s="10"/>
      <c r="U3" s="10"/>
      <c r="V3" s="10"/>
      <c r="W3" s="10"/>
      <c r="X3" s="17">
        <f>(B3*C3+D3*E3+F3*G3+H3*I3+J3*K3+L3*M3+N3*O3+P3*Q3)/Y3</f>
        <v>82.15384615384616</v>
      </c>
      <c r="Y3" s="10">
        <f>C3+E3+G3+I3+K3+M3+O3+Q3</f>
        <v>13</v>
      </c>
      <c r="Z3" s="10"/>
      <c r="AA3" s="17">
        <v>83</v>
      </c>
      <c r="AB3" s="10">
        <v>3</v>
      </c>
      <c r="AC3" s="17">
        <f t="shared" ref="AC3:AC19" si="0">X3*0.4+AA3*0.6</f>
        <v>82.66153846153847</v>
      </c>
      <c r="AD3" s="10"/>
      <c r="AE3" s="10"/>
      <c r="AF3" s="10"/>
      <c r="AG3" s="10"/>
    </row>
    <row r="4" spans="1:34" x14ac:dyDescent="0.3">
      <c r="A4" s="7">
        <v>211179</v>
      </c>
      <c r="B4" s="10">
        <v>88</v>
      </c>
      <c r="C4" s="10">
        <v>2</v>
      </c>
      <c r="D4" s="10">
        <v>82</v>
      </c>
      <c r="E4" s="10">
        <v>1</v>
      </c>
      <c r="F4" s="10">
        <v>81</v>
      </c>
      <c r="G4" s="10">
        <v>1</v>
      </c>
      <c r="H4" s="10">
        <v>78</v>
      </c>
      <c r="I4" s="10">
        <v>1</v>
      </c>
      <c r="J4" s="10">
        <v>66</v>
      </c>
      <c r="K4" s="10">
        <v>2</v>
      </c>
      <c r="L4" s="10">
        <v>79</v>
      </c>
      <c r="M4" s="10">
        <v>1</v>
      </c>
      <c r="N4" s="10">
        <v>82</v>
      </c>
      <c r="O4" s="10">
        <v>2</v>
      </c>
      <c r="P4" s="10"/>
      <c r="Q4" s="10"/>
      <c r="R4" s="10"/>
      <c r="S4" s="10"/>
      <c r="T4" s="10"/>
      <c r="U4" s="10"/>
      <c r="V4" s="10"/>
      <c r="W4" s="10"/>
      <c r="X4" s="17">
        <f>(B4*C4+D4*E4+F4*G4+H4*I4+J4*K4+L4*M4+N4*O4+P4*Q4)/Y4</f>
        <v>79.2</v>
      </c>
      <c r="Y4" s="10">
        <f>C4+E4+G4+I4+K4+M4+O4</f>
        <v>10</v>
      </c>
      <c r="Z4" s="10"/>
      <c r="AA4" s="17">
        <v>82.67</v>
      </c>
      <c r="AB4" s="10">
        <v>3</v>
      </c>
      <c r="AC4" s="17">
        <f t="shared" si="0"/>
        <v>81.281999999999996</v>
      </c>
      <c r="AD4" s="10"/>
      <c r="AE4" s="10"/>
      <c r="AF4" s="10"/>
      <c r="AG4" s="10"/>
    </row>
    <row r="5" spans="1:34" x14ac:dyDescent="0.3">
      <c r="A5" s="7">
        <v>211181</v>
      </c>
      <c r="B5" s="10">
        <v>81</v>
      </c>
      <c r="C5" s="10">
        <v>1</v>
      </c>
      <c r="D5" s="10">
        <v>88</v>
      </c>
      <c r="E5" s="10">
        <v>2</v>
      </c>
      <c r="F5" s="10">
        <v>84</v>
      </c>
      <c r="G5" s="10">
        <v>1</v>
      </c>
      <c r="H5" s="10">
        <v>82</v>
      </c>
      <c r="I5" s="10">
        <v>1</v>
      </c>
      <c r="J5" s="10">
        <v>81</v>
      </c>
      <c r="K5" s="10">
        <v>1</v>
      </c>
      <c r="L5" s="10">
        <v>85</v>
      </c>
      <c r="M5" s="10">
        <v>2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7">
        <f t="shared" ref="X5:X11" si="1">(B5*C5+D5*E5+F5*G5+H5*I5+J5*K5+L5*M5+N5*O5+P5*Q5+R5*S5)/Y5</f>
        <v>84.25</v>
      </c>
      <c r="Y5" s="10">
        <f t="shared" ref="Y5:Y11" si="2">C5+E5+G5+I5+K5+M5+O5+Q5+S5</f>
        <v>8</v>
      </c>
      <c r="Z5" s="10"/>
      <c r="AA5" s="17">
        <v>87.22</v>
      </c>
      <c r="AB5" s="10">
        <v>3</v>
      </c>
      <c r="AC5" s="17">
        <f t="shared" si="0"/>
        <v>86.032000000000011</v>
      </c>
      <c r="AD5" s="10"/>
      <c r="AE5" s="10"/>
      <c r="AF5" s="10"/>
      <c r="AG5" s="10"/>
    </row>
    <row r="6" spans="1:34" x14ac:dyDescent="0.3">
      <c r="A6" s="7">
        <v>211185</v>
      </c>
      <c r="B6" s="10">
        <v>76</v>
      </c>
      <c r="C6" s="10">
        <v>1</v>
      </c>
      <c r="D6" s="10">
        <v>76</v>
      </c>
      <c r="E6" s="10">
        <v>2</v>
      </c>
      <c r="F6" s="10">
        <v>86</v>
      </c>
      <c r="G6" s="10">
        <v>1</v>
      </c>
      <c r="H6" s="10">
        <v>88</v>
      </c>
      <c r="I6" s="10">
        <v>2</v>
      </c>
      <c r="J6" s="10">
        <v>81</v>
      </c>
      <c r="K6" s="10">
        <v>1</v>
      </c>
      <c r="L6" s="10">
        <v>77</v>
      </c>
      <c r="M6" s="10">
        <v>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7">
        <f t="shared" si="1"/>
        <v>81</v>
      </c>
      <c r="Y6" s="10">
        <f t="shared" si="2"/>
        <v>8</v>
      </c>
      <c r="Z6" s="10"/>
      <c r="AA6" s="17">
        <v>78.06</v>
      </c>
      <c r="AB6" s="10">
        <v>3</v>
      </c>
      <c r="AC6" s="17">
        <f t="shared" si="0"/>
        <v>79.23599999999999</v>
      </c>
      <c r="AD6" s="10"/>
      <c r="AE6" s="10"/>
      <c r="AF6" s="10"/>
      <c r="AG6" s="10"/>
    </row>
    <row r="7" spans="1:34" x14ac:dyDescent="0.3">
      <c r="A7" s="7">
        <v>211193</v>
      </c>
      <c r="B7" s="10">
        <v>78</v>
      </c>
      <c r="C7" s="10">
        <v>1</v>
      </c>
      <c r="D7" s="10">
        <v>87</v>
      </c>
      <c r="E7" s="10">
        <v>2</v>
      </c>
      <c r="F7" s="10">
        <v>81</v>
      </c>
      <c r="G7" s="10">
        <v>1</v>
      </c>
      <c r="H7" s="10">
        <v>82</v>
      </c>
      <c r="I7" s="10">
        <v>1</v>
      </c>
      <c r="J7" s="10">
        <v>80</v>
      </c>
      <c r="K7" s="10">
        <v>1</v>
      </c>
      <c r="L7" s="10">
        <v>86</v>
      </c>
      <c r="M7" s="10">
        <v>3</v>
      </c>
      <c r="N7" s="10">
        <v>81</v>
      </c>
      <c r="O7" s="10">
        <v>1</v>
      </c>
      <c r="P7" s="10"/>
      <c r="Q7" s="10"/>
      <c r="R7" s="10"/>
      <c r="S7" s="10"/>
      <c r="T7" s="10"/>
      <c r="U7" s="10"/>
      <c r="V7" s="10"/>
      <c r="W7" s="10"/>
      <c r="X7" s="17">
        <f t="shared" si="1"/>
        <v>83.4</v>
      </c>
      <c r="Y7" s="10">
        <f t="shared" si="2"/>
        <v>10</v>
      </c>
      <c r="Z7" s="10"/>
      <c r="AA7" s="17">
        <v>79.33</v>
      </c>
      <c r="AB7" s="10">
        <v>3</v>
      </c>
      <c r="AC7" s="17">
        <f t="shared" si="0"/>
        <v>80.957999999999998</v>
      </c>
      <c r="AD7" s="10"/>
      <c r="AE7" s="10"/>
      <c r="AF7" s="10"/>
      <c r="AG7" s="10"/>
    </row>
    <row r="8" spans="1:34" x14ac:dyDescent="0.3">
      <c r="A8" s="7">
        <v>211195</v>
      </c>
      <c r="B8" s="10">
        <v>78</v>
      </c>
      <c r="C8" s="10">
        <v>1</v>
      </c>
      <c r="D8" s="10">
        <v>88</v>
      </c>
      <c r="E8" s="10">
        <v>2</v>
      </c>
      <c r="F8" s="10">
        <v>83</v>
      </c>
      <c r="G8" s="10">
        <v>1</v>
      </c>
      <c r="H8" s="10">
        <v>85</v>
      </c>
      <c r="I8" s="10">
        <v>2</v>
      </c>
      <c r="J8" s="10">
        <v>82</v>
      </c>
      <c r="K8" s="10">
        <v>1</v>
      </c>
      <c r="L8" s="10">
        <v>80</v>
      </c>
      <c r="M8" s="10">
        <v>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7">
        <f t="shared" si="1"/>
        <v>83.625</v>
      </c>
      <c r="Y8" s="10">
        <f t="shared" si="2"/>
        <v>8</v>
      </c>
      <c r="Z8" s="10"/>
      <c r="AA8" s="17">
        <v>83.72</v>
      </c>
      <c r="AB8" s="10">
        <v>3</v>
      </c>
      <c r="AC8" s="17">
        <f t="shared" si="0"/>
        <v>83.682000000000002</v>
      </c>
      <c r="AD8" s="10"/>
      <c r="AE8" s="10"/>
      <c r="AF8" s="10"/>
      <c r="AG8" s="10"/>
    </row>
    <row r="9" spans="1:34" x14ac:dyDescent="0.3">
      <c r="A9" s="7">
        <v>211199</v>
      </c>
      <c r="B9" s="10">
        <v>78</v>
      </c>
      <c r="C9" s="10">
        <v>1</v>
      </c>
      <c r="D9" s="10">
        <v>83</v>
      </c>
      <c r="E9" s="10">
        <v>2</v>
      </c>
      <c r="F9" s="10">
        <v>80</v>
      </c>
      <c r="G9" s="10">
        <v>1</v>
      </c>
      <c r="H9" s="10">
        <v>81</v>
      </c>
      <c r="I9" s="10">
        <v>1</v>
      </c>
      <c r="J9" s="10">
        <v>83</v>
      </c>
      <c r="K9" s="10">
        <v>1</v>
      </c>
      <c r="L9" s="10">
        <v>82</v>
      </c>
      <c r="M9" s="10">
        <v>2</v>
      </c>
      <c r="N9" s="10">
        <v>76</v>
      </c>
      <c r="O9" s="10">
        <v>1</v>
      </c>
      <c r="P9" s="10"/>
      <c r="Q9" s="10"/>
      <c r="R9" s="10"/>
      <c r="S9" s="10"/>
      <c r="T9" s="10"/>
      <c r="U9" s="10"/>
      <c r="V9" s="10"/>
      <c r="W9" s="10"/>
      <c r="X9" s="17">
        <f t="shared" si="1"/>
        <v>80.888888888888886</v>
      </c>
      <c r="Y9" s="10">
        <f t="shared" si="2"/>
        <v>9</v>
      </c>
      <c r="Z9" s="10"/>
      <c r="AA9" s="17">
        <v>77.94</v>
      </c>
      <c r="AB9" s="10">
        <v>3</v>
      </c>
      <c r="AC9" s="17">
        <f t="shared" si="0"/>
        <v>79.11955555555555</v>
      </c>
      <c r="AD9" s="10"/>
      <c r="AE9" s="10"/>
      <c r="AF9" s="10"/>
      <c r="AG9" s="10"/>
    </row>
    <row r="10" spans="1:34" x14ac:dyDescent="0.3">
      <c r="A10" s="7">
        <v>211209</v>
      </c>
      <c r="B10" s="10">
        <v>84</v>
      </c>
      <c r="C10" s="10">
        <v>2</v>
      </c>
      <c r="D10" s="10">
        <v>82</v>
      </c>
      <c r="E10" s="10">
        <v>1</v>
      </c>
      <c r="F10" s="10">
        <v>81</v>
      </c>
      <c r="G10" s="10">
        <v>1</v>
      </c>
      <c r="H10" s="10">
        <v>84</v>
      </c>
      <c r="I10" s="10">
        <v>2</v>
      </c>
      <c r="J10" s="10">
        <v>77</v>
      </c>
      <c r="K10" s="10">
        <v>2</v>
      </c>
      <c r="L10" s="10">
        <v>77</v>
      </c>
      <c r="M10" s="10">
        <v>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7">
        <f t="shared" si="1"/>
        <v>81.111111111111114</v>
      </c>
      <c r="Y10" s="10">
        <f t="shared" si="2"/>
        <v>9</v>
      </c>
      <c r="Z10" s="10"/>
      <c r="AA10" s="17">
        <v>77.22</v>
      </c>
      <c r="AB10" s="10">
        <v>3</v>
      </c>
      <c r="AC10" s="17">
        <f t="shared" si="0"/>
        <v>78.776444444444451</v>
      </c>
      <c r="AD10" s="10"/>
      <c r="AE10" s="10"/>
      <c r="AF10" s="10"/>
      <c r="AG10" s="10"/>
    </row>
    <row r="11" spans="1:34" x14ac:dyDescent="0.3">
      <c r="A11" s="7">
        <v>211211</v>
      </c>
      <c r="B11" s="10">
        <v>67</v>
      </c>
      <c r="C11" s="10">
        <v>2</v>
      </c>
      <c r="D11" s="10">
        <v>79</v>
      </c>
      <c r="E11" s="10">
        <v>1</v>
      </c>
      <c r="F11" s="10">
        <v>79</v>
      </c>
      <c r="G11" s="10">
        <v>1</v>
      </c>
      <c r="H11" s="10">
        <v>83</v>
      </c>
      <c r="I11" s="10">
        <v>1</v>
      </c>
      <c r="J11" s="10">
        <v>79</v>
      </c>
      <c r="K11" s="10">
        <v>1</v>
      </c>
      <c r="L11" s="10">
        <v>74</v>
      </c>
      <c r="M11" s="10">
        <v>3</v>
      </c>
      <c r="N11" s="10">
        <v>75</v>
      </c>
      <c r="O11" s="10">
        <v>1</v>
      </c>
      <c r="P11" s="10"/>
      <c r="Q11" s="10"/>
      <c r="R11" s="10"/>
      <c r="S11" s="10"/>
      <c r="T11" s="10"/>
      <c r="U11" s="10"/>
      <c r="V11" s="10"/>
      <c r="W11" s="10"/>
      <c r="X11" s="17">
        <f t="shared" si="1"/>
        <v>75.099999999999994</v>
      </c>
      <c r="Y11" s="10">
        <f t="shared" si="2"/>
        <v>10</v>
      </c>
      <c r="Z11" s="10"/>
      <c r="AA11" s="17">
        <v>79.56</v>
      </c>
      <c r="AB11" s="10">
        <v>3</v>
      </c>
      <c r="AC11" s="17">
        <f t="shared" si="0"/>
        <v>77.775999999999996</v>
      </c>
      <c r="AD11" s="10"/>
      <c r="AE11" s="10"/>
      <c r="AF11" s="10"/>
      <c r="AG11" s="10"/>
    </row>
    <row r="12" spans="1:34" x14ac:dyDescent="0.3">
      <c r="A12" s="7">
        <v>211213</v>
      </c>
      <c r="B12" s="10">
        <v>79</v>
      </c>
      <c r="C12" s="10">
        <v>2</v>
      </c>
      <c r="D12" s="10">
        <v>85</v>
      </c>
      <c r="E12" s="10">
        <v>2</v>
      </c>
      <c r="F12" s="10">
        <v>78</v>
      </c>
      <c r="G12" s="10">
        <v>1</v>
      </c>
      <c r="H12" s="10">
        <v>81</v>
      </c>
      <c r="I12" s="10">
        <v>1</v>
      </c>
      <c r="J12" s="10">
        <v>78</v>
      </c>
      <c r="K12" s="10">
        <v>1</v>
      </c>
      <c r="L12" s="10">
        <v>80</v>
      </c>
      <c r="M12" s="10">
        <v>3</v>
      </c>
      <c r="N12" s="10">
        <v>84</v>
      </c>
      <c r="O12" s="10">
        <v>3</v>
      </c>
      <c r="P12" s="10">
        <v>78</v>
      </c>
      <c r="Q12" s="10">
        <v>1</v>
      </c>
      <c r="R12" s="10"/>
      <c r="S12" s="10"/>
      <c r="T12" s="10"/>
      <c r="U12" s="10"/>
      <c r="V12" s="10"/>
      <c r="W12" s="10"/>
      <c r="X12" s="17">
        <f>(B12*C12+D12*E12+F12*G12+H12*I12+J12*K12+L12*M12+N12*O12+P12*Q12)/Y12</f>
        <v>81.071428571428569</v>
      </c>
      <c r="Y12" s="10">
        <f>C12+E12+G12+I12+K12+M12+O12+Q12</f>
        <v>14</v>
      </c>
      <c r="Z12" s="10"/>
      <c r="AA12" s="17">
        <v>78.17</v>
      </c>
      <c r="AB12" s="10">
        <v>3</v>
      </c>
      <c r="AC12" s="17">
        <f t="shared" si="0"/>
        <v>79.330571428571432</v>
      </c>
      <c r="AD12" s="10"/>
      <c r="AE12" s="10"/>
      <c r="AF12" s="10"/>
      <c r="AG12" s="10"/>
    </row>
    <row r="13" spans="1:34" x14ac:dyDescent="0.3">
      <c r="A13" s="7">
        <v>211218</v>
      </c>
      <c r="B13" s="10">
        <v>79</v>
      </c>
      <c r="C13" s="10">
        <v>1</v>
      </c>
      <c r="D13" s="10">
        <v>87</v>
      </c>
      <c r="E13" s="10">
        <v>2</v>
      </c>
      <c r="F13" s="10">
        <v>83</v>
      </c>
      <c r="G13" s="10">
        <v>1</v>
      </c>
      <c r="H13" s="10">
        <v>81</v>
      </c>
      <c r="I13" s="10">
        <v>1</v>
      </c>
      <c r="J13" s="10">
        <v>78</v>
      </c>
      <c r="K13" s="10">
        <v>1</v>
      </c>
      <c r="L13" s="10">
        <v>82</v>
      </c>
      <c r="M13" s="10">
        <v>3</v>
      </c>
      <c r="N13" s="10">
        <v>80</v>
      </c>
      <c r="O13" s="10">
        <v>3</v>
      </c>
      <c r="P13" s="10">
        <v>77</v>
      </c>
      <c r="Q13" s="10">
        <v>1</v>
      </c>
      <c r="R13" s="10"/>
      <c r="S13" s="10"/>
      <c r="T13" s="10"/>
      <c r="U13" s="10"/>
      <c r="V13" s="10"/>
      <c r="W13" s="10"/>
      <c r="X13" s="17">
        <f>(B13*C13+D13*E13+F13*G13+H13*I13+J13*K13+L13*M13+N13*O13+P13*Q13+R13*S13+T13*U13+V13*W13)/Y13</f>
        <v>81.384615384615387</v>
      </c>
      <c r="Y13" s="10">
        <f>C13+E13+G13+I13+K13+M13+O13+Q13+S13+U13+W13</f>
        <v>13</v>
      </c>
      <c r="Z13" s="10"/>
      <c r="AA13" s="17">
        <v>81.69</v>
      </c>
      <c r="AB13" s="10">
        <v>3</v>
      </c>
      <c r="AC13" s="17">
        <f t="shared" si="0"/>
        <v>81.567846153846148</v>
      </c>
      <c r="AD13" s="10"/>
      <c r="AE13" s="10"/>
      <c r="AF13" s="10"/>
      <c r="AG13" s="10"/>
    </row>
    <row r="14" spans="1:34" x14ac:dyDescent="0.3">
      <c r="A14" s="7">
        <v>211222</v>
      </c>
      <c r="B14" s="10">
        <v>75</v>
      </c>
      <c r="C14" s="10">
        <v>1</v>
      </c>
      <c r="D14" s="10">
        <v>85</v>
      </c>
      <c r="E14" s="10">
        <v>2</v>
      </c>
      <c r="F14" s="10">
        <v>75</v>
      </c>
      <c r="G14" s="10">
        <v>1</v>
      </c>
      <c r="H14" s="10">
        <v>80</v>
      </c>
      <c r="I14" s="10">
        <v>1</v>
      </c>
      <c r="J14" s="10">
        <v>81</v>
      </c>
      <c r="K14" s="10">
        <v>1</v>
      </c>
      <c r="L14" s="10">
        <v>78</v>
      </c>
      <c r="M14" s="10">
        <v>3</v>
      </c>
      <c r="N14" s="10">
        <v>79</v>
      </c>
      <c r="O14" s="10">
        <v>1</v>
      </c>
      <c r="P14" s="10"/>
      <c r="Q14" s="10"/>
      <c r="R14" s="10"/>
      <c r="S14" s="10"/>
      <c r="T14" s="10"/>
      <c r="U14" s="10"/>
      <c r="V14" s="10"/>
      <c r="W14" s="10"/>
      <c r="X14" s="17">
        <f>(B14*C14+D14*E14+F14*G14+H14*I14+J14*K14+L14*M14+N14*O14+P14*Q14)/Y14</f>
        <v>79.400000000000006</v>
      </c>
      <c r="Y14" s="10">
        <f>C14+E14+G14+I14+K14+M14+O14+Q14</f>
        <v>10</v>
      </c>
      <c r="Z14" s="10"/>
      <c r="AA14" s="17">
        <v>78.72</v>
      </c>
      <c r="AB14" s="10">
        <v>3</v>
      </c>
      <c r="AC14" s="17">
        <f t="shared" si="0"/>
        <v>78.992000000000004</v>
      </c>
      <c r="AD14" s="10"/>
      <c r="AE14" s="10"/>
      <c r="AF14" s="10"/>
      <c r="AG14" s="10"/>
    </row>
    <row r="15" spans="1:34" x14ac:dyDescent="0.3">
      <c r="A15" s="7">
        <v>211230</v>
      </c>
      <c r="B15" s="10">
        <v>50</v>
      </c>
      <c r="C15" s="10">
        <v>2</v>
      </c>
      <c r="D15" s="10">
        <v>77</v>
      </c>
      <c r="E15" s="10">
        <v>1</v>
      </c>
      <c r="F15" s="10">
        <v>81</v>
      </c>
      <c r="G15" s="10">
        <v>1</v>
      </c>
      <c r="H15" s="10">
        <v>78</v>
      </c>
      <c r="I15" s="10">
        <v>1</v>
      </c>
      <c r="J15" s="10">
        <v>84</v>
      </c>
      <c r="K15" s="10">
        <v>3</v>
      </c>
      <c r="L15" s="10">
        <v>79</v>
      </c>
      <c r="M15" s="10">
        <v>2</v>
      </c>
      <c r="N15" s="10">
        <v>73</v>
      </c>
      <c r="O15" s="10">
        <v>3</v>
      </c>
      <c r="P15" s="10">
        <v>84</v>
      </c>
      <c r="Q15" s="10">
        <v>3</v>
      </c>
      <c r="R15" s="10">
        <v>76</v>
      </c>
      <c r="S15" s="10">
        <v>1</v>
      </c>
      <c r="T15" s="10"/>
      <c r="U15" s="10"/>
      <c r="V15" s="10"/>
      <c r="W15" s="10"/>
      <c r="X15" s="17">
        <f>(B15*C15+D15*E15+F15*G15+H15*I15+J15*K15+L15*M15+N15*O15+P15*Q15+R15*S15)/Y15</f>
        <v>76.058823529411768</v>
      </c>
      <c r="Y15" s="10">
        <f>C15+E15+G15+I15+K15+M15+O15+Q15+S15</f>
        <v>17</v>
      </c>
      <c r="Z15" s="10"/>
      <c r="AA15" s="17">
        <v>75.75</v>
      </c>
      <c r="AB15" s="10">
        <v>3</v>
      </c>
      <c r="AC15" s="17">
        <f t="shared" si="0"/>
        <v>75.873529411764707</v>
      </c>
      <c r="AD15" s="10"/>
      <c r="AE15" s="10"/>
      <c r="AF15" s="10"/>
      <c r="AG15" s="10"/>
    </row>
    <row r="16" spans="1:34" x14ac:dyDescent="0.3">
      <c r="A16" s="7">
        <v>211231</v>
      </c>
      <c r="B16" s="10">
        <v>73</v>
      </c>
      <c r="C16" s="10">
        <v>3</v>
      </c>
      <c r="D16" s="10">
        <v>86</v>
      </c>
      <c r="E16" s="10">
        <v>2</v>
      </c>
      <c r="F16" s="10">
        <v>81</v>
      </c>
      <c r="G16" s="10">
        <v>1</v>
      </c>
      <c r="H16" s="10">
        <v>79</v>
      </c>
      <c r="I16" s="10">
        <v>1</v>
      </c>
      <c r="J16" s="10">
        <v>79</v>
      </c>
      <c r="K16" s="10">
        <v>2</v>
      </c>
      <c r="L16" s="10">
        <v>72</v>
      </c>
      <c r="M16" s="10">
        <v>2</v>
      </c>
      <c r="N16" s="10">
        <v>80</v>
      </c>
      <c r="O16" s="10">
        <v>1</v>
      </c>
      <c r="P16" s="10">
        <v>76</v>
      </c>
      <c r="Q16" s="10">
        <v>2</v>
      </c>
      <c r="R16" s="10">
        <v>74</v>
      </c>
      <c r="S16" s="10">
        <v>2</v>
      </c>
      <c r="T16" s="10">
        <v>79</v>
      </c>
      <c r="U16" s="10">
        <v>1</v>
      </c>
      <c r="V16" s="10">
        <v>79</v>
      </c>
      <c r="W16" s="10">
        <v>2</v>
      </c>
      <c r="X16" s="17">
        <f>(B16*C16+D16*E16+F16*G16+H16*I16+J16*K16+L16*M16+N16*O16+P16*Q16+R16*S16+T16*U16+V16*W16)/Y16</f>
        <v>77.368421052631575</v>
      </c>
      <c r="Y16" s="10">
        <f>C16+E16+G16+I16+K16+M16+O16+Q16+S16+U16+W16</f>
        <v>19</v>
      </c>
      <c r="Z16" s="10"/>
      <c r="AA16" s="17">
        <v>79.67</v>
      </c>
      <c r="AB16" s="10">
        <v>3</v>
      </c>
      <c r="AC16" s="17">
        <f t="shared" si="0"/>
        <v>78.749368421052623</v>
      </c>
      <c r="AD16" s="10"/>
      <c r="AE16" s="10"/>
      <c r="AF16" s="10"/>
      <c r="AG16" s="10"/>
    </row>
    <row r="17" spans="1:33" x14ac:dyDescent="0.3">
      <c r="A17" s="7">
        <v>211233</v>
      </c>
      <c r="B17" s="10">
        <v>86</v>
      </c>
      <c r="C17" s="10">
        <v>2</v>
      </c>
      <c r="D17" s="10">
        <v>76</v>
      </c>
      <c r="E17" s="10">
        <v>1</v>
      </c>
      <c r="F17" s="10">
        <v>80</v>
      </c>
      <c r="G17" s="10">
        <v>1</v>
      </c>
      <c r="H17" s="10">
        <v>79</v>
      </c>
      <c r="I17" s="10">
        <v>1</v>
      </c>
      <c r="J17" s="10">
        <v>77</v>
      </c>
      <c r="K17" s="10">
        <v>2</v>
      </c>
      <c r="L17" s="10">
        <v>76</v>
      </c>
      <c r="M17" s="10">
        <v>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7">
        <f>(B17*C17+D17*E17+F17*G17+H17*I17+J17*K17+L17*M17+N17*O17+P17*Q17+R17*S17)/Y17</f>
        <v>79.625</v>
      </c>
      <c r="Y17" s="10">
        <f>C17+E17+G17+I17+K17+M17+O17+Q17+S17</f>
        <v>8</v>
      </c>
      <c r="Z17" s="10"/>
      <c r="AA17" s="17">
        <v>73.790000000000006</v>
      </c>
      <c r="AB17" s="10">
        <v>3</v>
      </c>
      <c r="AC17" s="17">
        <f t="shared" si="0"/>
        <v>76.123999999999995</v>
      </c>
      <c r="AD17" s="10"/>
      <c r="AE17" s="10"/>
      <c r="AF17" s="10"/>
      <c r="AG17" s="10"/>
    </row>
    <row r="18" spans="1:33" x14ac:dyDescent="0.3">
      <c r="A18" s="7">
        <v>211235</v>
      </c>
      <c r="B18" s="10">
        <v>87</v>
      </c>
      <c r="C18" s="10">
        <v>2</v>
      </c>
      <c r="D18" s="10">
        <v>82</v>
      </c>
      <c r="E18" s="10">
        <v>1</v>
      </c>
      <c r="F18" s="10">
        <v>81</v>
      </c>
      <c r="G18" s="10">
        <v>1</v>
      </c>
      <c r="H18" s="10">
        <v>81</v>
      </c>
      <c r="I18" s="10">
        <v>1</v>
      </c>
      <c r="J18" s="10">
        <v>84</v>
      </c>
      <c r="K18" s="10">
        <v>2</v>
      </c>
      <c r="L18" s="10">
        <v>83</v>
      </c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7">
        <f>(B18*C18+D18*E18+F18*G18+H18*I18+J18*K18+L18*M18+N18*O18+P18*Q18+R18*S18)/Y18</f>
        <v>83.625</v>
      </c>
      <c r="Y18" s="10">
        <f>C18+E18+G18+I18+K18+M18+O18+Q18+S18</f>
        <v>8</v>
      </c>
      <c r="Z18" s="10"/>
      <c r="AA18" s="17">
        <v>77.28</v>
      </c>
      <c r="AB18" s="10">
        <v>3</v>
      </c>
      <c r="AC18" s="17">
        <f t="shared" si="0"/>
        <v>79.818000000000012</v>
      </c>
      <c r="AD18" s="10"/>
      <c r="AE18" s="10"/>
      <c r="AF18" s="10"/>
      <c r="AG18" s="10"/>
    </row>
    <row r="19" spans="1:33" x14ac:dyDescent="0.3">
      <c r="A19" s="7">
        <v>211236</v>
      </c>
      <c r="B19" s="10">
        <v>88</v>
      </c>
      <c r="C19" s="10">
        <v>2</v>
      </c>
      <c r="D19" s="10">
        <v>79</v>
      </c>
      <c r="E19" s="10">
        <v>1</v>
      </c>
      <c r="F19" s="10">
        <v>81</v>
      </c>
      <c r="G19" s="10">
        <v>1</v>
      </c>
      <c r="H19" s="10">
        <v>83</v>
      </c>
      <c r="I19" s="10">
        <v>1</v>
      </c>
      <c r="J19" s="10">
        <v>82</v>
      </c>
      <c r="K19" s="10">
        <v>2</v>
      </c>
      <c r="L19" s="10">
        <v>78</v>
      </c>
      <c r="M19" s="10">
        <v>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7">
        <f>(B19*C19+D19*E19+F19*G19+H19*I19+J19*K19+L19*M19+N19*O19+P19*Q19+R19*S19)/Y19</f>
        <v>82.625</v>
      </c>
      <c r="Y19" s="10">
        <f>C19+E19+G19+I19+K19+M19+O19+Q19+S19</f>
        <v>8</v>
      </c>
      <c r="Z19" s="10"/>
      <c r="AA19" s="17">
        <v>74</v>
      </c>
      <c r="AB19" s="10">
        <v>3</v>
      </c>
      <c r="AC19" s="17">
        <f t="shared" si="0"/>
        <v>77.45</v>
      </c>
      <c r="AD19" s="10"/>
      <c r="AE19" s="10"/>
      <c r="AF19" s="10"/>
      <c r="AG19" s="10"/>
    </row>
  </sheetData>
  <sortState xmlns:xlrd2="http://schemas.microsoft.com/office/spreadsheetml/2017/richdata2" ref="A3:AH19">
    <sortCondition ref="A3:A19"/>
  </sortState>
  <mergeCells count="12">
    <mergeCell ref="AF1:AF2"/>
    <mergeCell ref="AG1:AG2"/>
    <mergeCell ref="AC1:AC2"/>
    <mergeCell ref="AD1:AD2"/>
    <mergeCell ref="A1:A2"/>
    <mergeCell ref="AB1:AB2"/>
    <mergeCell ref="B1:Q1"/>
    <mergeCell ref="AE1:AE2"/>
    <mergeCell ref="X1:X2"/>
    <mergeCell ref="Y1:Y2"/>
    <mergeCell ref="Z1:Z2"/>
    <mergeCell ref="AA1:AA2"/>
  </mergeCells>
  <phoneticPr fontId="10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9"/>
  <sheetViews>
    <sheetView topLeftCell="J1" zoomScale="70" zoomScaleNormal="70" workbookViewId="0">
      <selection activeCell="AA6" sqref="AA6"/>
    </sheetView>
  </sheetViews>
  <sheetFormatPr defaultColWidth="9" defaultRowHeight="14" x14ac:dyDescent="0.3"/>
  <sheetData>
    <row r="1" spans="1:33" s="1" customFormat="1" ht="15" customHeight="1" x14ac:dyDescent="0.25">
      <c r="A1" s="80" t="s">
        <v>32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"/>
      <c r="S1" s="4"/>
      <c r="T1" s="4"/>
      <c r="U1" s="4"/>
      <c r="V1" s="4"/>
      <c r="W1" s="4"/>
      <c r="X1" s="78" t="s">
        <v>2</v>
      </c>
      <c r="Y1" s="78" t="s">
        <v>3</v>
      </c>
      <c r="Z1" s="78" t="s">
        <v>31</v>
      </c>
      <c r="AA1" s="78" t="s">
        <v>5</v>
      </c>
      <c r="AB1" s="82" t="s">
        <v>6</v>
      </c>
      <c r="AC1" s="78" t="s">
        <v>7</v>
      </c>
      <c r="AD1" s="79" t="s">
        <v>8</v>
      </c>
      <c r="AE1" s="84" t="s">
        <v>9</v>
      </c>
      <c r="AF1" s="62" t="s">
        <v>11</v>
      </c>
      <c r="AG1" s="76" t="s">
        <v>12</v>
      </c>
    </row>
    <row r="2" spans="1:33" s="2" customFormat="1" ht="14.25" customHeight="1" x14ac:dyDescent="0.3">
      <c r="A2" s="81"/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9" t="s">
        <v>24</v>
      </c>
      <c r="N2" s="6" t="s">
        <v>25</v>
      </c>
      <c r="O2" s="6" t="s">
        <v>26</v>
      </c>
      <c r="P2" s="6" t="s">
        <v>27</v>
      </c>
      <c r="Q2" s="6" t="s">
        <v>28</v>
      </c>
      <c r="R2" s="6" t="s">
        <v>29</v>
      </c>
      <c r="S2" s="6" t="s">
        <v>30</v>
      </c>
      <c r="T2" s="6" t="s">
        <v>33</v>
      </c>
      <c r="U2" s="6" t="s">
        <v>34</v>
      </c>
      <c r="V2" s="6" t="s">
        <v>35</v>
      </c>
      <c r="W2" s="6" t="s">
        <v>36</v>
      </c>
      <c r="X2" s="86"/>
      <c r="Y2" s="63"/>
      <c r="Z2" s="63"/>
      <c r="AA2" s="86"/>
      <c r="AB2" s="83"/>
      <c r="AC2" s="78"/>
      <c r="AD2" s="75"/>
      <c r="AE2" s="85"/>
      <c r="AF2" s="75"/>
      <c r="AG2" s="77"/>
    </row>
    <row r="3" spans="1:33" ht="14.5" x14ac:dyDescent="0.3">
      <c r="A3" s="7">
        <v>191119</v>
      </c>
      <c r="B3" s="8">
        <v>88</v>
      </c>
      <c r="C3" s="8">
        <v>2</v>
      </c>
      <c r="D3" s="8">
        <v>82</v>
      </c>
      <c r="E3" s="8">
        <v>1</v>
      </c>
      <c r="F3" s="8">
        <v>88</v>
      </c>
      <c r="G3" s="8">
        <v>2</v>
      </c>
      <c r="H3" s="8">
        <v>79</v>
      </c>
      <c r="I3" s="8">
        <v>2</v>
      </c>
      <c r="J3" s="8">
        <v>82</v>
      </c>
      <c r="K3" s="8">
        <v>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1">
        <f t="shared" ref="X3:X22" si="0">(B3*C3+D3*E3+F3*G3+H3*I3+J3*K3+L3*M3+N3*O3+P3*Q3)/Y3</f>
        <v>84.25</v>
      </c>
      <c r="Y3" s="8">
        <f t="shared" ref="Y3:Y22" si="1">C3+E3+G3+I3+K3+M3+O3</f>
        <v>8</v>
      </c>
      <c r="Z3" s="8"/>
      <c r="AA3" s="11">
        <v>85.89</v>
      </c>
      <c r="AB3" s="8">
        <v>3</v>
      </c>
      <c r="AC3" s="11">
        <f t="shared" ref="AC3:AC29" si="2">X3*0.4+AA3*0.6</f>
        <v>85.234000000000009</v>
      </c>
      <c r="AD3" s="8"/>
      <c r="AE3" s="8"/>
      <c r="AF3" s="8"/>
      <c r="AG3" s="8"/>
    </row>
    <row r="4" spans="1:33" ht="14.5" x14ac:dyDescent="0.3">
      <c r="A4" s="7">
        <v>211287</v>
      </c>
      <c r="B4" s="8">
        <v>83</v>
      </c>
      <c r="C4" s="8">
        <v>1</v>
      </c>
      <c r="D4" s="8">
        <v>88</v>
      </c>
      <c r="E4" s="8">
        <v>2</v>
      </c>
      <c r="F4" s="8">
        <v>82</v>
      </c>
      <c r="G4" s="8">
        <v>2</v>
      </c>
      <c r="H4" s="8">
        <v>82</v>
      </c>
      <c r="I4" s="8">
        <v>1</v>
      </c>
      <c r="J4" s="8">
        <v>86</v>
      </c>
      <c r="K4" s="8">
        <v>3</v>
      </c>
      <c r="L4" s="8">
        <v>81</v>
      </c>
      <c r="M4" s="8">
        <v>1</v>
      </c>
      <c r="N4" s="8"/>
      <c r="O4" s="8"/>
      <c r="P4" s="8"/>
      <c r="Q4" s="8"/>
      <c r="R4" s="8"/>
      <c r="S4" s="8"/>
      <c r="T4" s="8"/>
      <c r="U4" s="8"/>
      <c r="V4" s="8"/>
      <c r="W4" s="8"/>
      <c r="X4" s="11">
        <f t="shared" si="0"/>
        <v>84.4</v>
      </c>
      <c r="Y4" s="8">
        <f t="shared" si="1"/>
        <v>10</v>
      </c>
      <c r="Z4" s="8"/>
      <c r="AA4" s="11">
        <v>86.06</v>
      </c>
      <c r="AB4" s="8">
        <v>3</v>
      </c>
      <c r="AC4" s="11">
        <f t="shared" si="2"/>
        <v>85.396000000000015</v>
      </c>
      <c r="AD4" s="8"/>
      <c r="AE4" s="8"/>
      <c r="AF4" s="8"/>
      <c r="AG4" s="8"/>
    </row>
    <row r="5" spans="1:33" ht="14.5" x14ac:dyDescent="0.3">
      <c r="A5" s="7">
        <v>211289</v>
      </c>
      <c r="B5" s="8">
        <v>78</v>
      </c>
      <c r="C5" s="8">
        <v>1</v>
      </c>
      <c r="D5" s="8">
        <v>88</v>
      </c>
      <c r="E5" s="8">
        <v>2</v>
      </c>
      <c r="F5" s="8">
        <v>87</v>
      </c>
      <c r="G5" s="8">
        <v>2</v>
      </c>
      <c r="H5" s="8">
        <v>82</v>
      </c>
      <c r="I5" s="8">
        <v>1</v>
      </c>
      <c r="J5" s="8">
        <v>82</v>
      </c>
      <c r="K5" s="8">
        <v>1</v>
      </c>
      <c r="L5" s="8">
        <v>83</v>
      </c>
      <c r="M5" s="8">
        <v>1</v>
      </c>
      <c r="N5" s="8"/>
      <c r="O5" s="8"/>
      <c r="P5" s="8"/>
      <c r="Q5" s="8"/>
      <c r="R5" s="8"/>
      <c r="S5" s="8"/>
      <c r="T5" s="8"/>
      <c r="U5" s="8"/>
      <c r="V5" s="8"/>
      <c r="W5" s="8"/>
      <c r="X5" s="11">
        <f t="shared" si="0"/>
        <v>84.375</v>
      </c>
      <c r="Y5" s="8">
        <f t="shared" si="1"/>
        <v>8</v>
      </c>
      <c r="Z5" s="8"/>
      <c r="AA5" s="11">
        <v>84.39</v>
      </c>
      <c r="AB5" s="8">
        <v>3</v>
      </c>
      <c r="AC5" s="11">
        <f t="shared" si="2"/>
        <v>84.384</v>
      </c>
      <c r="AD5" s="8"/>
      <c r="AE5" s="8"/>
      <c r="AF5" s="8"/>
      <c r="AG5" s="8"/>
    </row>
    <row r="6" spans="1:33" ht="14.5" x14ac:dyDescent="0.3">
      <c r="A6" s="7">
        <v>211291</v>
      </c>
      <c r="B6" s="8">
        <v>80</v>
      </c>
      <c r="C6" s="8">
        <v>1</v>
      </c>
      <c r="D6" s="8">
        <v>87</v>
      </c>
      <c r="E6" s="8">
        <v>2</v>
      </c>
      <c r="F6" s="8">
        <v>82</v>
      </c>
      <c r="G6" s="8">
        <v>1</v>
      </c>
      <c r="H6" s="8">
        <v>77</v>
      </c>
      <c r="I6" s="8">
        <v>1</v>
      </c>
      <c r="J6" s="8">
        <v>82</v>
      </c>
      <c r="K6" s="8">
        <v>1</v>
      </c>
      <c r="L6" s="8">
        <v>76</v>
      </c>
      <c r="M6" s="8">
        <v>2</v>
      </c>
      <c r="N6" s="8"/>
      <c r="O6" s="8"/>
      <c r="P6" s="8"/>
      <c r="Q6" s="8"/>
      <c r="R6" s="8"/>
      <c r="S6" s="8"/>
      <c r="T6" s="8"/>
      <c r="U6" s="8"/>
      <c r="V6" s="8"/>
      <c r="W6" s="8"/>
      <c r="X6" s="11">
        <f t="shared" si="0"/>
        <v>80.875</v>
      </c>
      <c r="Y6" s="8">
        <f t="shared" si="1"/>
        <v>8</v>
      </c>
      <c r="Z6" s="8"/>
      <c r="AA6" s="11">
        <v>83.83</v>
      </c>
      <c r="AB6" s="8">
        <v>3</v>
      </c>
      <c r="AC6" s="11">
        <f t="shared" si="2"/>
        <v>82.647999999999996</v>
      </c>
      <c r="AD6" s="8"/>
      <c r="AE6" s="8"/>
      <c r="AF6" s="8"/>
      <c r="AG6" s="8"/>
    </row>
    <row r="7" spans="1:33" ht="14.5" x14ac:dyDescent="0.3">
      <c r="A7" s="7">
        <v>211293</v>
      </c>
      <c r="B7" s="8">
        <v>83</v>
      </c>
      <c r="C7" s="8">
        <v>1</v>
      </c>
      <c r="D7" s="8">
        <v>87</v>
      </c>
      <c r="E7" s="8">
        <v>2</v>
      </c>
      <c r="F7" s="8">
        <v>79</v>
      </c>
      <c r="G7" s="8">
        <v>1</v>
      </c>
      <c r="H7" s="8">
        <v>81</v>
      </c>
      <c r="I7" s="8">
        <v>1</v>
      </c>
      <c r="J7" s="8">
        <v>87</v>
      </c>
      <c r="K7" s="8">
        <v>3</v>
      </c>
      <c r="L7" s="8">
        <v>83</v>
      </c>
      <c r="M7" s="8">
        <v>3</v>
      </c>
      <c r="N7" s="8">
        <v>82</v>
      </c>
      <c r="O7" s="8">
        <v>1</v>
      </c>
      <c r="P7" s="8"/>
      <c r="Q7" s="8"/>
      <c r="R7" s="8"/>
      <c r="S7" s="8"/>
      <c r="T7" s="8"/>
      <c r="U7" s="8"/>
      <c r="V7" s="8"/>
      <c r="W7" s="8"/>
      <c r="X7" s="11">
        <f t="shared" si="0"/>
        <v>84.083333333333329</v>
      </c>
      <c r="Y7" s="8">
        <f t="shared" si="1"/>
        <v>12</v>
      </c>
      <c r="Z7" s="8"/>
      <c r="AA7" s="11">
        <v>84.06</v>
      </c>
      <c r="AB7" s="8">
        <v>3</v>
      </c>
      <c r="AC7" s="11">
        <f t="shared" si="2"/>
        <v>84.069333333333333</v>
      </c>
      <c r="AD7" s="8"/>
      <c r="AE7" s="8"/>
      <c r="AF7" s="8"/>
      <c r="AG7" s="8"/>
    </row>
    <row r="8" spans="1:33" ht="14.5" x14ac:dyDescent="0.3">
      <c r="A8" s="7">
        <v>211299</v>
      </c>
      <c r="B8" s="8">
        <v>86</v>
      </c>
      <c r="C8" s="8">
        <v>2</v>
      </c>
      <c r="D8" s="8">
        <v>80</v>
      </c>
      <c r="E8" s="8">
        <v>1</v>
      </c>
      <c r="F8" s="8">
        <v>82</v>
      </c>
      <c r="G8" s="8">
        <v>3</v>
      </c>
      <c r="H8" s="8">
        <v>82</v>
      </c>
      <c r="I8" s="8">
        <v>2</v>
      </c>
      <c r="J8" s="8">
        <v>84</v>
      </c>
      <c r="K8" s="8">
        <v>2</v>
      </c>
      <c r="L8" s="8">
        <v>82</v>
      </c>
      <c r="M8" s="8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11">
        <f t="shared" si="0"/>
        <v>82.909090909090907</v>
      </c>
      <c r="Y8" s="8">
        <f t="shared" si="1"/>
        <v>11</v>
      </c>
      <c r="Z8" s="8"/>
      <c r="AA8" s="11">
        <v>84.53</v>
      </c>
      <c r="AB8" s="8">
        <v>3</v>
      </c>
      <c r="AC8" s="11">
        <f t="shared" si="2"/>
        <v>83.88163636363636</v>
      </c>
      <c r="AD8" s="8"/>
      <c r="AE8" s="8"/>
      <c r="AF8" s="8"/>
      <c r="AG8" s="8"/>
    </row>
    <row r="9" spans="1:33" ht="14.5" x14ac:dyDescent="0.3">
      <c r="A9" s="7">
        <v>211301</v>
      </c>
      <c r="B9" s="8">
        <v>87</v>
      </c>
      <c r="C9" s="8">
        <v>2</v>
      </c>
      <c r="D9" s="8">
        <v>81</v>
      </c>
      <c r="E9" s="8">
        <v>2</v>
      </c>
      <c r="F9" s="8">
        <v>84</v>
      </c>
      <c r="G9" s="8">
        <v>1</v>
      </c>
      <c r="H9" s="8">
        <v>82</v>
      </c>
      <c r="I9" s="8">
        <v>1</v>
      </c>
      <c r="J9" s="8">
        <v>83</v>
      </c>
      <c r="K9" s="8">
        <v>2</v>
      </c>
      <c r="L9" s="8">
        <v>81</v>
      </c>
      <c r="M9" s="8">
        <v>1</v>
      </c>
      <c r="N9" s="8"/>
      <c r="O9" s="8"/>
      <c r="P9" s="8"/>
      <c r="Q9" s="8"/>
      <c r="R9" s="8"/>
      <c r="S9" s="8"/>
      <c r="T9" s="8"/>
      <c r="U9" s="8"/>
      <c r="V9" s="8"/>
      <c r="W9" s="8"/>
      <c r="X9" s="11">
        <f t="shared" si="0"/>
        <v>83.222222222222229</v>
      </c>
      <c r="Y9" s="8">
        <f t="shared" si="1"/>
        <v>9</v>
      </c>
      <c r="Z9" s="8"/>
      <c r="AA9" s="11">
        <v>83.71</v>
      </c>
      <c r="AB9" s="8">
        <v>3</v>
      </c>
      <c r="AC9" s="11">
        <f t="shared" si="2"/>
        <v>83.514888888888891</v>
      </c>
      <c r="AD9" s="8"/>
      <c r="AE9" s="8"/>
      <c r="AF9" s="8"/>
      <c r="AG9" s="8"/>
    </row>
    <row r="10" spans="1:33" ht="14.5" x14ac:dyDescent="0.3">
      <c r="A10" s="7">
        <v>211304</v>
      </c>
      <c r="B10" s="8">
        <v>80</v>
      </c>
      <c r="C10" s="8">
        <v>1</v>
      </c>
      <c r="D10" s="8">
        <v>87</v>
      </c>
      <c r="E10" s="8">
        <v>2</v>
      </c>
      <c r="F10" s="8">
        <v>82</v>
      </c>
      <c r="G10" s="8">
        <v>1</v>
      </c>
      <c r="H10" s="8">
        <v>82</v>
      </c>
      <c r="I10" s="8">
        <v>1</v>
      </c>
      <c r="J10" s="8">
        <v>82</v>
      </c>
      <c r="K10" s="8">
        <v>3</v>
      </c>
      <c r="L10" s="8">
        <v>79</v>
      </c>
      <c r="M10" s="8">
        <v>1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11">
        <f t="shared" si="0"/>
        <v>82.555555555555557</v>
      </c>
      <c r="Y10" s="8">
        <f t="shared" si="1"/>
        <v>9</v>
      </c>
      <c r="Z10" s="8"/>
      <c r="AA10" s="11">
        <v>79.22</v>
      </c>
      <c r="AB10" s="8">
        <v>3</v>
      </c>
      <c r="AC10" s="11">
        <f t="shared" si="2"/>
        <v>80.554222222222222</v>
      </c>
      <c r="AD10" s="8"/>
      <c r="AE10" s="8"/>
      <c r="AF10" s="8"/>
      <c r="AG10" s="8"/>
    </row>
    <row r="11" spans="1:33" ht="14.5" x14ac:dyDescent="0.3">
      <c r="A11" s="7">
        <v>211306</v>
      </c>
      <c r="B11" s="8">
        <v>83</v>
      </c>
      <c r="C11" s="8">
        <v>1</v>
      </c>
      <c r="D11" s="8">
        <v>88</v>
      </c>
      <c r="E11" s="8">
        <v>2</v>
      </c>
      <c r="F11" s="8">
        <v>79</v>
      </c>
      <c r="G11" s="8">
        <v>1</v>
      </c>
      <c r="H11" s="8">
        <v>82</v>
      </c>
      <c r="I11" s="8">
        <v>1</v>
      </c>
      <c r="J11" s="8">
        <v>88</v>
      </c>
      <c r="K11" s="8">
        <v>3</v>
      </c>
      <c r="L11" s="8">
        <v>79</v>
      </c>
      <c r="M11" s="8">
        <v>1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11">
        <f t="shared" si="0"/>
        <v>84.777777777777771</v>
      </c>
      <c r="Y11" s="8">
        <f t="shared" si="1"/>
        <v>9</v>
      </c>
      <c r="Z11" s="8"/>
      <c r="AA11" s="11">
        <v>82.1</v>
      </c>
      <c r="AB11" s="8">
        <v>3</v>
      </c>
      <c r="AC11" s="11">
        <f t="shared" si="2"/>
        <v>83.171111111111117</v>
      </c>
      <c r="AD11" s="8"/>
      <c r="AE11" s="8"/>
      <c r="AF11" s="8"/>
      <c r="AG11" s="8"/>
    </row>
    <row r="12" spans="1:33" ht="14.5" x14ac:dyDescent="0.3">
      <c r="A12" s="7">
        <v>211312</v>
      </c>
      <c r="B12" s="8">
        <v>81</v>
      </c>
      <c r="C12" s="8">
        <v>2</v>
      </c>
      <c r="D12" s="8">
        <v>81</v>
      </c>
      <c r="E12" s="8">
        <v>1</v>
      </c>
      <c r="F12" s="8">
        <v>93</v>
      </c>
      <c r="G12" s="8">
        <v>2</v>
      </c>
      <c r="H12" s="8">
        <v>84</v>
      </c>
      <c r="I12" s="8">
        <v>1</v>
      </c>
      <c r="J12" s="8">
        <v>83</v>
      </c>
      <c r="K12" s="8">
        <v>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1">
        <f t="shared" si="0"/>
        <v>84.875</v>
      </c>
      <c r="Y12" s="8">
        <f t="shared" si="1"/>
        <v>8</v>
      </c>
      <c r="Z12" s="8"/>
      <c r="AA12" s="11">
        <v>83.83</v>
      </c>
      <c r="AB12" s="8">
        <v>3</v>
      </c>
      <c r="AC12" s="11">
        <f t="shared" si="2"/>
        <v>84.24799999999999</v>
      </c>
      <c r="AD12" s="8"/>
      <c r="AE12" s="8"/>
      <c r="AF12" s="8"/>
      <c r="AG12" s="8"/>
    </row>
    <row r="13" spans="1:33" ht="14.5" x14ac:dyDescent="0.3">
      <c r="A13" s="7">
        <v>211315</v>
      </c>
      <c r="B13" s="8">
        <v>84</v>
      </c>
      <c r="C13" s="8">
        <v>2</v>
      </c>
      <c r="D13" s="8">
        <v>80</v>
      </c>
      <c r="E13" s="8">
        <v>1</v>
      </c>
      <c r="F13" s="8">
        <v>81</v>
      </c>
      <c r="G13" s="8">
        <v>1</v>
      </c>
      <c r="H13" s="8">
        <v>87</v>
      </c>
      <c r="I13" s="8">
        <v>3</v>
      </c>
      <c r="J13" s="8">
        <v>78</v>
      </c>
      <c r="K13" s="8">
        <v>1</v>
      </c>
      <c r="L13" s="8">
        <v>80</v>
      </c>
      <c r="M13" s="8">
        <v>1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11">
        <f t="shared" si="0"/>
        <v>83.111111111111114</v>
      </c>
      <c r="Y13" s="8">
        <f t="shared" si="1"/>
        <v>9</v>
      </c>
      <c r="Z13" s="8"/>
      <c r="AA13" s="11">
        <v>82.82</v>
      </c>
      <c r="AB13" s="8">
        <v>3</v>
      </c>
      <c r="AC13" s="11">
        <f t="shared" si="2"/>
        <v>82.936444444444447</v>
      </c>
      <c r="AD13" s="8"/>
      <c r="AE13" s="8"/>
      <c r="AF13" s="8"/>
      <c r="AG13" s="8"/>
    </row>
    <row r="14" spans="1:33" ht="14.5" x14ac:dyDescent="0.3">
      <c r="A14" s="7">
        <v>211316</v>
      </c>
      <c r="B14" s="8">
        <v>82</v>
      </c>
      <c r="C14" s="8">
        <v>1</v>
      </c>
      <c r="D14" s="8">
        <v>87</v>
      </c>
      <c r="E14" s="8">
        <v>2</v>
      </c>
      <c r="F14" s="8">
        <v>80</v>
      </c>
      <c r="G14" s="8">
        <v>2</v>
      </c>
      <c r="H14" s="8">
        <v>82</v>
      </c>
      <c r="I14" s="8">
        <v>1</v>
      </c>
      <c r="J14" s="8">
        <v>75</v>
      </c>
      <c r="K14" s="8">
        <v>3</v>
      </c>
      <c r="L14" s="8">
        <v>80</v>
      </c>
      <c r="M14" s="8">
        <v>1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11">
        <f t="shared" si="0"/>
        <v>80.3</v>
      </c>
      <c r="Y14" s="8">
        <f t="shared" si="1"/>
        <v>10</v>
      </c>
      <c r="Z14" s="8"/>
      <c r="AA14" s="11">
        <v>78.39</v>
      </c>
      <c r="AB14" s="8">
        <v>3</v>
      </c>
      <c r="AC14" s="11">
        <f t="shared" si="2"/>
        <v>79.153999999999996</v>
      </c>
      <c r="AD14" s="8"/>
      <c r="AE14" s="8"/>
      <c r="AF14" s="8"/>
      <c r="AG14" s="8"/>
    </row>
    <row r="15" spans="1:33" ht="14.5" x14ac:dyDescent="0.3">
      <c r="A15" s="7">
        <v>211325</v>
      </c>
      <c r="B15" s="8">
        <v>88</v>
      </c>
      <c r="C15" s="8">
        <v>2</v>
      </c>
      <c r="D15" s="8">
        <v>76</v>
      </c>
      <c r="E15" s="8">
        <v>2</v>
      </c>
      <c r="F15" s="8">
        <v>81</v>
      </c>
      <c r="G15" s="8">
        <v>1</v>
      </c>
      <c r="H15" s="8">
        <v>81</v>
      </c>
      <c r="I15" s="8">
        <v>1</v>
      </c>
      <c r="J15" s="8">
        <v>78</v>
      </c>
      <c r="K15" s="8">
        <v>2</v>
      </c>
      <c r="L15" s="8">
        <v>81</v>
      </c>
      <c r="M15" s="8">
        <v>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11">
        <f t="shared" si="0"/>
        <v>80.777777777777771</v>
      </c>
      <c r="Y15" s="8">
        <f t="shared" si="1"/>
        <v>9</v>
      </c>
      <c r="Z15" s="8"/>
      <c r="AA15" s="11">
        <v>81.78</v>
      </c>
      <c r="AB15" s="8">
        <v>3</v>
      </c>
      <c r="AC15" s="11">
        <f t="shared" si="2"/>
        <v>81.379111111111115</v>
      </c>
      <c r="AD15" s="8"/>
      <c r="AE15" s="8"/>
      <c r="AF15" s="8"/>
      <c r="AG15" s="8"/>
    </row>
    <row r="16" spans="1:33" ht="14.5" x14ac:dyDescent="0.3">
      <c r="A16" s="7">
        <v>211326</v>
      </c>
      <c r="B16" s="8">
        <v>73</v>
      </c>
      <c r="C16" s="8">
        <v>1</v>
      </c>
      <c r="D16" s="8">
        <v>88</v>
      </c>
      <c r="E16" s="8">
        <v>2</v>
      </c>
      <c r="F16" s="8">
        <v>78</v>
      </c>
      <c r="G16" s="8">
        <v>1</v>
      </c>
      <c r="H16" s="8">
        <v>79</v>
      </c>
      <c r="I16" s="8">
        <v>1</v>
      </c>
      <c r="J16" s="8">
        <v>77</v>
      </c>
      <c r="K16" s="8">
        <v>2</v>
      </c>
      <c r="L16" s="8">
        <v>79</v>
      </c>
      <c r="M16" s="8">
        <v>1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11">
        <f t="shared" si="0"/>
        <v>79.875</v>
      </c>
      <c r="Y16" s="8">
        <f t="shared" si="1"/>
        <v>8</v>
      </c>
      <c r="Z16" s="8"/>
      <c r="AA16" s="11">
        <v>78.83</v>
      </c>
      <c r="AB16" s="8">
        <v>3</v>
      </c>
      <c r="AC16" s="11">
        <f t="shared" si="2"/>
        <v>79.24799999999999</v>
      </c>
      <c r="AD16" s="8"/>
      <c r="AE16" s="8"/>
      <c r="AF16" s="8"/>
      <c r="AG16" s="8"/>
    </row>
    <row r="17" spans="1:33" ht="14.5" x14ac:dyDescent="0.3">
      <c r="A17" s="7">
        <v>211327</v>
      </c>
      <c r="B17" s="8">
        <v>87</v>
      </c>
      <c r="C17" s="8">
        <v>2</v>
      </c>
      <c r="D17" s="8">
        <v>76</v>
      </c>
      <c r="E17" s="8">
        <v>1</v>
      </c>
      <c r="F17" s="8">
        <v>82</v>
      </c>
      <c r="G17" s="8">
        <v>1</v>
      </c>
      <c r="H17" s="8">
        <v>78</v>
      </c>
      <c r="I17" s="8">
        <v>1</v>
      </c>
      <c r="J17" s="8">
        <v>74</v>
      </c>
      <c r="K17" s="8">
        <v>3</v>
      </c>
      <c r="L17" s="8">
        <v>80</v>
      </c>
      <c r="M17" s="8">
        <v>3</v>
      </c>
      <c r="N17" s="8">
        <v>80</v>
      </c>
      <c r="O17" s="8">
        <v>1</v>
      </c>
      <c r="P17" s="8"/>
      <c r="Q17" s="8"/>
      <c r="R17" s="8"/>
      <c r="S17" s="8"/>
      <c r="T17" s="8"/>
      <c r="U17" s="8"/>
      <c r="V17" s="8"/>
      <c r="W17" s="8"/>
      <c r="X17" s="11">
        <f t="shared" si="0"/>
        <v>79.333333333333329</v>
      </c>
      <c r="Y17" s="8">
        <f t="shared" si="1"/>
        <v>12</v>
      </c>
      <c r="Z17" s="8"/>
      <c r="AA17" s="11">
        <v>81.22</v>
      </c>
      <c r="AB17" s="8">
        <v>3</v>
      </c>
      <c r="AC17" s="11">
        <f t="shared" si="2"/>
        <v>80.465333333333334</v>
      </c>
      <c r="AD17" s="8"/>
      <c r="AE17" s="8"/>
      <c r="AF17" s="8"/>
      <c r="AG17" s="8"/>
    </row>
    <row r="18" spans="1:33" ht="14.5" x14ac:dyDescent="0.3">
      <c r="A18" s="7">
        <v>211328</v>
      </c>
      <c r="B18" s="8">
        <v>87</v>
      </c>
      <c r="C18" s="8">
        <v>2</v>
      </c>
      <c r="D18" s="8">
        <v>82</v>
      </c>
      <c r="E18" s="8">
        <v>3</v>
      </c>
      <c r="F18" s="8">
        <v>81</v>
      </c>
      <c r="G18" s="8">
        <v>1</v>
      </c>
      <c r="H18" s="8">
        <v>84</v>
      </c>
      <c r="I18" s="8">
        <v>2</v>
      </c>
      <c r="J18" s="8">
        <v>86</v>
      </c>
      <c r="K18" s="8">
        <v>3</v>
      </c>
      <c r="L18" s="8">
        <v>79</v>
      </c>
      <c r="M18" s="8">
        <v>1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11">
        <f t="shared" si="0"/>
        <v>83.833333333333329</v>
      </c>
      <c r="Y18" s="8">
        <f t="shared" si="1"/>
        <v>12</v>
      </c>
      <c r="Z18" s="8"/>
      <c r="AA18" s="11">
        <v>79.56</v>
      </c>
      <c r="AB18" s="8">
        <v>3</v>
      </c>
      <c r="AC18" s="11">
        <f t="shared" si="2"/>
        <v>81.269333333333321</v>
      </c>
      <c r="AD18" s="8"/>
      <c r="AE18" s="8"/>
      <c r="AF18" s="8"/>
      <c r="AG18" s="8"/>
    </row>
    <row r="19" spans="1:33" ht="14.5" x14ac:dyDescent="0.3">
      <c r="A19" s="7">
        <v>211333</v>
      </c>
      <c r="B19" s="8">
        <v>86</v>
      </c>
      <c r="C19" s="8">
        <v>2</v>
      </c>
      <c r="D19" s="8">
        <v>78</v>
      </c>
      <c r="E19" s="8">
        <v>1</v>
      </c>
      <c r="F19" s="8">
        <v>82</v>
      </c>
      <c r="G19" s="8">
        <v>1</v>
      </c>
      <c r="H19" s="8">
        <v>78</v>
      </c>
      <c r="I19" s="8">
        <v>1</v>
      </c>
      <c r="J19" s="8">
        <v>74</v>
      </c>
      <c r="K19" s="8">
        <v>3</v>
      </c>
      <c r="L19" s="8">
        <v>79</v>
      </c>
      <c r="M19" s="8">
        <v>1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11">
        <f t="shared" si="0"/>
        <v>79</v>
      </c>
      <c r="Y19" s="8">
        <f t="shared" si="1"/>
        <v>9</v>
      </c>
      <c r="Z19" s="8"/>
      <c r="AA19" s="11">
        <v>75.22</v>
      </c>
      <c r="AB19" s="8">
        <v>3</v>
      </c>
      <c r="AC19" s="11">
        <f t="shared" si="2"/>
        <v>76.731999999999999</v>
      </c>
      <c r="AD19" s="8"/>
      <c r="AE19" s="8"/>
      <c r="AF19" s="8"/>
      <c r="AG19" s="8"/>
    </row>
    <row r="20" spans="1:33" ht="14.5" x14ac:dyDescent="0.3">
      <c r="A20" s="7">
        <v>211334</v>
      </c>
      <c r="B20" s="8">
        <v>69</v>
      </c>
      <c r="C20" s="8">
        <v>2</v>
      </c>
      <c r="D20" s="8">
        <v>74</v>
      </c>
      <c r="E20" s="8">
        <v>2</v>
      </c>
      <c r="F20" s="8">
        <v>81</v>
      </c>
      <c r="G20" s="8">
        <v>2</v>
      </c>
      <c r="H20" s="8">
        <v>87</v>
      </c>
      <c r="I20" s="8">
        <v>1</v>
      </c>
      <c r="J20" s="8">
        <v>80</v>
      </c>
      <c r="K20" s="8">
        <v>1</v>
      </c>
      <c r="L20" s="8">
        <v>82</v>
      </c>
      <c r="M20" s="8">
        <v>2</v>
      </c>
      <c r="N20" s="8">
        <v>74</v>
      </c>
      <c r="O20" s="8">
        <v>2</v>
      </c>
      <c r="P20" s="8"/>
      <c r="Q20" s="8"/>
      <c r="R20" s="8"/>
      <c r="S20" s="8"/>
      <c r="T20" s="8"/>
      <c r="U20" s="8"/>
      <c r="V20" s="8"/>
      <c r="W20" s="8"/>
      <c r="X20" s="11">
        <f t="shared" si="0"/>
        <v>77.25</v>
      </c>
      <c r="Y20" s="8">
        <f t="shared" si="1"/>
        <v>12</v>
      </c>
      <c r="Z20" s="8"/>
      <c r="AA20" s="11">
        <v>81</v>
      </c>
      <c r="AB20" s="8">
        <v>3</v>
      </c>
      <c r="AC20" s="11">
        <f t="shared" si="2"/>
        <v>79.5</v>
      </c>
      <c r="AD20" s="8"/>
      <c r="AE20" s="8"/>
      <c r="AF20" s="8"/>
      <c r="AG20" s="8"/>
    </row>
    <row r="21" spans="1:33" ht="14.5" x14ac:dyDescent="0.3">
      <c r="A21" s="7">
        <v>211338</v>
      </c>
      <c r="B21" s="8">
        <v>88</v>
      </c>
      <c r="C21" s="8">
        <v>2</v>
      </c>
      <c r="D21" s="8">
        <v>79</v>
      </c>
      <c r="E21" s="8">
        <v>2</v>
      </c>
      <c r="F21" s="8">
        <v>79</v>
      </c>
      <c r="G21" s="8">
        <v>1</v>
      </c>
      <c r="H21" s="8">
        <v>82</v>
      </c>
      <c r="I21" s="8">
        <v>1</v>
      </c>
      <c r="J21" s="8">
        <v>80</v>
      </c>
      <c r="K21" s="8">
        <v>1</v>
      </c>
      <c r="L21" s="8">
        <v>79</v>
      </c>
      <c r="M21" s="8">
        <v>2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11">
        <f t="shared" si="0"/>
        <v>81.444444444444443</v>
      </c>
      <c r="Y21" s="8">
        <f t="shared" si="1"/>
        <v>9</v>
      </c>
      <c r="Z21" s="8"/>
      <c r="AA21" s="11">
        <v>79</v>
      </c>
      <c r="AB21" s="8">
        <v>3</v>
      </c>
      <c r="AC21" s="11">
        <f t="shared" si="2"/>
        <v>79.977777777777774</v>
      </c>
      <c r="AD21" s="8"/>
      <c r="AE21" s="8"/>
      <c r="AF21" s="8"/>
      <c r="AG21" s="8"/>
    </row>
    <row r="22" spans="1:33" ht="14.5" x14ac:dyDescent="0.3">
      <c r="A22" s="7">
        <v>211342</v>
      </c>
      <c r="B22" s="8">
        <v>80</v>
      </c>
      <c r="C22" s="8">
        <v>1</v>
      </c>
      <c r="D22" s="8">
        <v>88</v>
      </c>
      <c r="E22" s="8">
        <v>2</v>
      </c>
      <c r="F22" s="8">
        <v>81</v>
      </c>
      <c r="G22" s="8">
        <v>1</v>
      </c>
      <c r="H22" s="8">
        <v>82</v>
      </c>
      <c r="I22" s="8">
        <v>1</v>
      </c>
      <c r="J22" s="8">
        <v>80</v>
      </c>
      <c r="K22" s="8">
        <v>3</v>
      </c>
      <c r="L22" s="8">
        <v>85</v>
      </c>
      <c r="M22" s="8">
        <v>3</v>
      </c>
      <c r="N22" s="8">
        <v>82</v>
      </c>
      <c r="O22" s="8">
        <v>1</v>
      </c>
      <c r="P22" s="8"/>
      <c r="Q22" s="8"/>
      <c r="R22" s="8"/>
      <c r="S22" s="8"/>
      <c r="T22" s="8"/>
      <c r="U22" s="8"/>
      <c r="V22" s="8"/>
      <c r="W22" s="8"/>
      <c r="X22" s="11">
        <f t="shared" si="0"/>
        <v>83</v>
      </c>
      <c r="Y22" s="8">
        <f t="shared" si="1"/>
        <v>12</v>
      </c>
      <c r="Z22" s="8"/>
      <c r="AA22" s="11">
        <v>83.78</v>
      </c>
      <c r="AB22" s="8">
        <v>3</v>
      </c>
      <c r="AC22" s="11">
        <f t="shared" si="2"/>
        <v>83.468000000000004</v>
      </c>
      <c r="AD22" s="8"/>
      <c r="AE22" s="8"/>
      <c r="AF22" s="8"/>
      <c r="AG22" s="8"/>
    </row>
    <row r="23" spans="1:33" ht="14.5" x14ac:dyDescent="0.3">
      <c r="A23" s="7">
        <v>211541</v>
      </c>
      <c r="B23" s="8">
        <v>85</v>
      </c>
      <c r="C23" s="8">
        <v>1</v>
      </c>
      <c r="D23" s="8">
        <v>77</v>
      </c>
      <c r="E23" s="8">
        <v>3</v>
      </c>
      <c r="F23" s="8">
        <v>78</v>
      </c>
      <c r="G23" s="8">
        <v>2</v>
      </c>
      <c r="H23" s="8">
        <v>87</v>
      </c>
      <c r="I23" s="8">
        <v>2</v>
      </c>
      <c r="J23" s="8">
        <v>82</v>
      </c>
      <c r="K23" s="8">
        <v>1</v>
      </c>
      <c r="L23" s="8">
        <v>83</v>
      </c>
      <c r="M23" s="8">
        <v>1</v>
      </c>
      <c r="N23" s="8">
        <v>80</v>
      </c>
      <c r="O23" s="8">
        <v>1</v>
      </c>
      <c r="P23" s="8"/>
      <c r="Q23" s="8"/>
      <c r="R23" s="8"/>
      <c r="S23" s="8"/>
      <c r="T23" s="8"/>
      <c r="U23" s="8"/>
      <c r="V23" s="8"/>
      <c r="W23" s="8"/>
      <c r="X23" s="11">
        <v>81</v>
      </c>
      <c r="Y23" s="8">
        <v>11</v>
      </c>
      <c r="Z23" s="11"/>
      <c r="AA23" s="11">
        <v>80.38</v>
      </c>
      <c r="AB23" s="8"/>
      <c r="AC23" s="11">
        <f t="shared" si="2"/>
        <v>80.627999999999986</v>
      </c>
      <c r="AD23" s="8"/>
      <c r="AE23" s="8"/>
      <c r="AF23" s="8"/>
      <c r="AG23" s="8"/>
    </row>
    <row r="24" spans="1:33" ht="14.5" x14ac:dyDescent="0.3">
      <c r="A24" s="7">
        <v>211546</v>
      </c>
      <c r="B24" s="8">
        <v>81</v>
      </c>
      <c r="C24" s="8">
        <v>1</v>
      </c>
      <c r="D24" s="8">
        <v>70</v>
      </c>
      <c r="E24" s="8">
        <v>1</v>
      </c>
      <c r="F24" s="8">
        <v>73</v>
      </c>
      <c r="G24" s="8">
        <v>3</v>
      </c>
      <c r="H24" s="8">
        <v>77</v>
      </c>
      <c r="I24" s="8">
        <v>2</v>
      </c>
      <c r="J24" s="8">
        <v>67</v>
      </c>
      <c r="K24" s="8">
        <v>2</v>
      </c>
      <c r="L24" s="8">
        <v>75</v>
      </c>
      <c r="M24" s="8">
        <v>1</v>
      </c>
      <c r="N24" s="8">
        <v>78</v>
      </c>
      <c r="O24" s="8">
        <v>1</v>
      </c>
      <c r="P24" s="8">
        <v>80</v>
      </c>
      <c r="Q24" s="8">
        <v>2</v>
      </c>
      <c r="R24" s="8"/>
      <c r="S24" s="8"/>
      <c r="T24" s="8"/>
      <c r="U24" s="8"/>
      <c r="V24" s="8"/>
      <c r="W24" s="8"/>
      <c r="X24" s="11">
        <v>74.692307692307693</v>
      </c>
      <c r="Y24" s="8">
        <v>13</v>
      </c>
      <c r="Z24" s="11"/>
      <c r="AA24" s="11">
        <v>77.56</v>
      </c>
      <c r="AB24" s="8"/>
      <c r="AC24" s="11">
        <f t="shared" si="2"/>
        <v>76.412923076923079</v>
      </c>
      <c r="AD24" s="8"/>
      <c r="AE24" s="8"/>
      <c r="AF24" s="8"/>
      <c r="AG24" s="8"/>
    </row>
    <row r="25" spans="1:33" ht="14.5" x14ac:dyDescent="0.3">
      <c r="A25" s="7">
        <v>211547</v>
      </c>
      <c r="B25" s="8">
        <v>80</v>
      </c>
      <c r="C25" s="8">
        <v>1</v>
      </c>
      <c r="D25" s="8">
        <v>73</v>
      </c>
      <c r="E25" s="8">
        <v>3</v>
      </c>
      <c r="F25" s="8">
        <v>84</v>
      </c>
      <c r="G25" s="8">
        <v>2</v>
      </c>
      <c r="H25" s="8">
        <v>88</v>
      </c>
      <c r="I25" s="8">
        <v>2</v>
      </c>
      <c r="J25" s="8">
        <v>80</v>
      </c>
      <c r="K25" s="8">
        <v>1</v>
      </c>
      <c r="L25" s="8">
        <v>83</v>
      </c>
      <c r="M25" s="8">
        <v>2</v>
      </c>
      <c r="N25" s="8">
        <v>80</v>
      </c>
      <c r="O25" s="8">
        <v>1</v>
      </c>
      <c r="P25" s="8"/>
      <c r="Q25" s="8"/>
      <c r="R25" s="8"/>
      <c r="S25" s="8"/>
      <c r="T25" s="8"/>
      <c r="U25" s="8"/>
      <c r="V25" s="8"/>
      <c r="W25" s="8"/>
      <c r="X25" s="11">
        <v>80.75</v>
      </c>
      <c r="Y25" s="8">
        <v>12</v>
      </c>
      <c r="Z25" s="11"/>
      <c r="AA25" s="11">
        <v>83.69</v>
      </c>
      <c r="AB25" s="8"/>
      <c r="AC25" s="11">
        <f t="shared" si="2"/>
        <v>82.51400000000001</v>
      </c>
      <c r="AD25" s="8"/>
      <c r="AE25" s="8"/>
      <c r="AF25" s="8"/>
      <c r="AG25" s="8"/>
    </row>
    <row r="26" spans="1:33" ht="14.5" x14ac:dyDescent="0.3">
      <c r="A26" s="7">
        <v>211554</v>
      </c>
      <c r="B26" s="8">
        <v>79</v>
      </c>
      <c r="C26" s="8">
        <v>1</v>
      </c>
      <c r="D26" s="8">
        <v>79</v>
      </c>
      <c r="E26" s="8">
        <v>3</v>
      </c>
      <c r="F26" s="8">
        <v>86</v>
      </c>
      <c r="G26" s="8">
        <v>2</v>
      </c>
      <c r="H26" s="8">
        <v>81</v>
      </c>
      <c r="I26" s="8">
        <v>1</v>
      </c>
      <c r="J26" s="8">
        <v>80</v>
      </c>
      <c r="K26" s="8">
        <v>2</v>
      </c>
      <c r="L26" s="8">
        <v>79</v>
      </c>
      <c r="M26" s="8">
        <v>2</v>
      </c>
      <c r="N26" s="8">
        <v>84</v>
      </c>
      <c r="O26" s="8">
        <v>1</v>
      </c>
      <c r="P26" s="8"/>
      <c r="Q26" s="8"/>
      <c r="R26" s="8"/>
      <c r="S26" s="8"/>
      <c r="T26" s="8"/>
      <c r="U26" s="8"/>
      <c r="V26" s="8"/>
      <c r="W26" s="8"/>
      <c r="X26" s="11">
        <v>80.916666666666671</v>
      </c>
      <c r="Y26" s="8">
        <v>12</v>
      </c>
      <c r="Z26" s="11"/>
      <c r="AA26" s="11">
        <v>78.81</v>
      </c>
      <c r="AB26" s="8"/>
      <c r="AC26" s="11">
        <f t="shared" si="2"/>
        <v>79.652666666666676</v>
      </c>
      <c r="AD26" s="8"/>
      <c r="AE26" s="8"/>
      <c r="AF26" s="8"/>
      <c r="AG26" s="8"/>
    </row>
    <row r="27" spans="1:33" ht="14.5" x14ac:dyDescent="0.3">
      <c r="A27" s="7">
        <v>211556</v>
      </c>
      <c r="B27" s="8">
        <v>77</v>
      </c>
      <c r="C27" s="8">
        <v>1</v>
      </c>
      <c r="D27" s="8">
        <v>74</v>
      </c>
      <c r="E27" s="8">
        <v>3</v>
      </c>
      <c r="F27" s="8">
        <v>76</v>
      </c>
      <c r="G27" s="8">
        <v>2</v>
      </c>
      <c r="H27" s="8">
        <v>83</v>
      </c>
      <c r="I27" s="8">
        <v>2</v>
      </c>
      <c r="J27" s="8">
        <v>81</v>
      </c>
      <c r="K27" s="8">
        <v>1</v>
      </c>
      <c r="L27" s="8">
        <v>78</v>
      </c>
      <c r="M27" s="8">
        <v>2</v>
      </c>
      <c r="N27" s="8">
        <v>77</v>
      </c>
      <c r="O27" s="8">
        <v>1</v>
      </c>
      <c r="P27" s="8"/>
      <c r="Q27" s="8"/>
      <c r="R27" s="8"/>
      <c r="S27" s="8"/>
      <c r="T27" s="8"/>
      <c r="U27" s="8"/>
      <c r="V27" s="8"/>
      <c r="W27" s="8"/>
      <c r="X27" s="11">
        <v>77.583333333333329</v>
      </c>
      <c r="Y27" s="8">
        <v>12</v>
      </c>
      <c r="Z27" s="11"/>
      <c r="AA27" s="11">
        <v>81.5</v>
      </c>
      <c r="AB27" s="8"/>
      <c r="AC27" s="11">
        <f t="shared" si="2"/>
        <v>79.933333333333337</v>
      </c>
      <c r="AD27" s="8"/>
      <c r="AE27" s="8"/>
      <c r="AF27" s="8"/>
      <c r="AG27" s="8"/>
    </row>
    <row r="28" spans="1:33" ht="14.5" x14ac:dyDescent="0.3">
      <c r="A28" s="7">
        <v>211557</v>
      </c>
      <c r="B28" s="8">
        <v>76</v>
      </c>
      <c r="C28" s="8">
        <v>1</v>
      </c>
      <c r="D28" s="8">
        <v>75</v>
      </c>
      <c r="E28" s="8">
        <v>3</v>
      </c>
      <c r="F28" s="8">
        <v>86</v>
      </c>
      <c r="G28" s="8">
        <v>2</v>
      </c>
      <c r="H28" s="8">
        <v>83</v>
      </c>
      <c r="I28" s="8">
        <v>1</v>
      </c>
      <c r="J28" s="8">
        <v>80</v>
      </c>
      <c r="K28" s="8">
        <v>1</v>
      </c>
      <c r="L28" s="8">
        <v>77</v>
      </c>
      <c r="M28" s="8">
        <v>2</v>
      </c>
      <c r="N28" s="8">
        <v>79</v>
      </c>
      <c r="O28" s="8">
        <v>1</v>
      </c>
      <c r="P28" s="8"/>
      <c r="Q28" s="8"/>
      <c r="R28" s="8"/>
      <c r="S28" s="8"/>
      <c r="T28" s="8"/>
      <c r="U28" s="8"/>
      <c r="V28" s="8"/>
      <c r="W28" s="8"/>
      <c r="X28" s="11">
        <v>79</v>
      </c>
      <c r="Y28" s="8">
        <v>11</v>
      </c>
      <c r="Z28" s="11"/>
      <c r="AA28" s="11">
        <v>80.94</v>
      </c>
      <c r="AB28" s="8"/>
      <c r="AC28" s="11">
        <f t="shared" si="2"/>
        <v>80.164000000000001</v>
      </c>
      <c r="AD28" s="8"/>
      <c r="AE28" s="8"/>
      <c r="AF28" s="8"/>
      <c r="AG28" s="8"/>
    </row>
    <row r="29" spans="1:33" ht="14.5" x14ac:dyDescent="0.3">
      <c r="A29" s="7">
        <v>211561</v>
      </c>
      <c r="B29" s="8">
        <v>78</v>
      </c>
      <c r="C29" s="8">
        <v>1</v>
      </c>
      <c r="D29" s="8">
        <v>79</v>
      </c>
      <c r="E29" s="8">
        <v>3</v>
      </c>
      <c r="F29" s="8">
        <v>77</v>
      </c>
      <c r="G29" s="8">
        <v>2</v>
      </c>
      <c r="H29" s="8">
        <v>86</v>
      </c>
      <c r="I29" s="8">
        <v>2</v>
      </c>
      <c r="J29" s="8">
        <v>82</v>
      </c>
      <c r="K29" s="8">
        <v>1</v>
      </c>
      <c r="L29" s="8">
        <v>78</v>
      </c>
      <c r="M29" s="8">
        <v>2</v>
      </c>
      <c r="N29" s="8">
        <v>81</v>
      </c>
      <c r="O29" s="8">
        <v>1</v>
      </c>
      <c r="P29" s="8"/>
      <c r="Q29" s="8"/>
      <c r="R29" s="8"/>
      <c r="S29" s="8"/>
      <c r="T29" s="8"/>
      <c r="U29" s="8"/>
      <c r="V29" s="8"/>
      <c r="W29" s="8"/>
      <c r="X29" s="11">
        <v>80</v>
      </c>
      <c r="Y29" s="8">
        <v>12</v>
      </c>
      <c r="Z29" s="11"/>
      <c r="AA29" s="11">
        <v>81.38</v>
      </c>
      <c r="AB29" s="8"/>
      <c r="AC29" s="11">
        <f t="shared" si="2"/>
        <v>80.828000000000003</v>
      </c>
      <c r="AD29" s="8"/>
      <c r="AE29" s="8"/>
      <c r="AF29" s="8"/>
      <c r="AG29" s="8"/>
    </row>
  </sheetData>
  <sortState xmlns:xlrd2="http://schemas.microsoft.com/office/spreadsheetml/2017/richdata2" ref="A3:AG29">
    <sortCondition ref="A3:A29"/>
  </sortState>
  <mergeCells count="12">
    <mergeCell ref="AF1:AF2"/>
    <mergeCell ref="AG1:AG2"/>
    <mergeCell ref="AC1:AC2"/>
    <mergeCell ref="AD1:AD2"/>
    <mergeCell ref="A1:A2"/>
    <mergeCell ref="AB1:AB2"/>
    <mergeCell ref="B1:Q1"/>
    <mergeCell ref="AE1:AE2"/>
    <mergeCell ref="X1:X2"/>
    <mergeCell ref="Y1:Y2"/>
    <mergeCell ref="Z1:Z2"/>
    <mergeCell ref="AA1:AA2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4"/>
  <sheetViews>
    <sheetView topLeftCell="L10" zoomScale="85" zoomScaleNormal="85" workbookViewId="0">
      <selection activeCell="AA1" sqref="AA1:AA1048576"/>
    </sheetView>
  </sheetViews>
  <sheetFormatPr defaultColWidth="9" defaultRowHeight="14" x14ac:dyDescent="0.3"/>
  <cols>
    <col min="27" max="27" width="9" style="49"/>
  </cols>
  <sheetData>
    <row r="1" spans="1:31" s="1" customFormat="1" ht="15" customHeight="1" x14ac:dyDescent="0.25">
      <c r="A1" s="60" t="s">
        <v>0</v>
      </c>
      <c r="B1" s="60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22"/>
      <c r="S1" s="22"/>
      <c r="T1" s="22"/>
      <c r="U1" s="22"/>
      <c r="V1" s="78" t="s">
        <v>2</v>
      </c>
      <c r="W1" s="78" t="s">
        <v>3</v>
      </c>
      <c r="X1" s="78" t="s">
        <v>31</v>
      </c>
      <c r="Y1" s="78" t="s">
        <v>5</v>
      </c>
      <c r="Z1" s="82" t="s">
        <v>6</v>
      </c>
      <c r="AA1" s="92" t="s">
        <v>7</v>
      </c>
      <c r="AB1" s="60" t="s">
        <v>8</v>
      </c>
      <c r="AC1" s="60" t="s">
        <v>9</v>
      </c>
      <c r="AD1" s="62" t="s">
        <v>11</v>
      </c>
      <c r="AE1" s="90" t="s">
        <v>12</v>
      </c>
    </row>
    <row r="2" spans="1:31" s="2" customFormat="1" ht="14.25" customHeight="1" x14ac:dyDescent="0.3">
      <c r="A2" s="87"/>
      <c r="B2" s="34" t="s">
        <v>13</v>
      </c>
      <c r="C2" s="34" t="s">
        <v>14</v>
      </c>
      <c r="D2" s="34" t="s">
        <v>15</v>
      </c>
      <c r="E2" s="34" t="s">
        <v>16</v>
      </c>
      <c r="F2" s="34" t="s">
        <v>17</v>
      </c>
      <c r="G2" s="34" t="s">
        <v>18</v>
      </c>
      <c r="H2" s="34" t="s">
        <v>19</v>
      </c>
      <c r="I2" s="34" t="s">
        <v>20</v>
      </c>
      <c r="J2" s="34" t="s">
        <v>21</v>
      </c>
      <c r="K2" s="34" t="s">
        <v>22</v>
      </c>
      <c r="L2" s="34" t="s">
        <v>23</v>
      </c>
      <c r="M2" s="35" t="s">
        <v>24</v>
      </c>
      <c r="N2" s="35" t="s">
        <v>25</v>
      </c>
      <c r="O2" s="35" t="s">
        <v>26</v>
      </c>
      <c r="P2" s="35" t="s">
        <v>27</v>
      </c>
      <c r="Q2" s="35" t="s">
        <v>28</v>
      </c>
      <c r="R2" s="35"/>
      <c r="S2" s="35"/>
      <c r="T2" s="35"/>
      <c r="U2" s="35"/>
      <c r="V2" s="88"/>
      <c r="W2" s="89"/>
      <c r="X2" s="89"/>
      <c r="Y2" s="88"/>
      <c r="Z2" s="83"/>
      <c r="AA2" s="92"/>
      <c r="AB2" s="87"/>
      <c r="AC2" s="87"/>
      <c r="AD2" s="89"/>
      <c r="AE2" s="91"/>
    </row>
    <row r="3" spans="1:31" ht="14.5" x14ac:dyDescent="0.3">
      <c r="A3" s="43" t="s">
        <v>58</v>
      </c>
      <c r="B3" s="39">
        <v>87</v>
      </c>
      <c r="C3" s="39">
        <v>2</v>
      </c>
      <c r="D3" s="39">
        <v>88</v>
      </c>
      <c r="E3" s="39">
        <v>2</v>
      </c>
      <c r="F3" s="39">
        <v>82</v>
      </c>
      <c r="G3" s="39">
        <v>1</v>
      </c>
      <c r="H3" s="39">
        <v>82</v>
      </c>
      <c r="I3" s="39">
        <v>1</v>
      </c>
      <c r="J3" s="39">
        <v>79</v>
      </c>
      <c r="K3" s="39">
        <v>2</v>
      </c>
      <c r="L3" s="39">
        <v>80</v>
      </c>
      <c r="M3" s="39">
        <v>3</v>
      </c>
      <c r="N3" s="39">
        <v>85</v>
      </c>
      <c r="O3" s="39">
        <v>1</v>
      </c>
      <c r="P3" s="39">
        <v>63</v>
      </c>
      <c r="Q3" s="39">
        <v>2</v>
      </c>
      <c r="R3" s="39"/>
      <c r="S3" s="39"/>
      <c r="T3" s="39"/>
      <c r="U3" s="39"/>
      <c r="V3" s="27">
        <f t="shared" ref="V3:V24" si="0">(B3*C3+D3*E3+F3*G3+H3*I3+J3*K3+L3*M3+N3*O3+P3*Q3+R3*S3+T3*U3)/(C3+E3+G3+I3+K3+M3+O3+Q3+S3+U3)</f>
        <v>80.214285714285708</v>
      </c>
      <c r="W3" s="37">
        <f t="shared" ref="W3:W24" si="1">C3+E3+G3+I3+K3+M3+O3+Q3+S3+U3</f>
        <v>14</v>
      </c>
      <c r="X3" s="39">
        <v>32</v>
      </c>
      <c r="Y3" s="39">
        <v>77.28</v>
      </c>
      <c r="Z3" s="39">
        <v>4</v>
      </c>
      <c r="AA3" s="48">
        <f>0.4*V3+0.6*Y3</f>
        <v>78.453714285714284</v>
      </c>
      <c r="AB3" s="40"/>
      <c r="AC3" s="40"/>
      <c r="AD3" s="40"/>
      <c r="AE3" s="40"/>
    </row>
    <row r="4" spans="1:31" ht="14.5" x14ac:dyDescent="0.3">
      <c r="A4" s="43" t="s">
        <v>59</v>
      </c>
      <c r="B4" s="39">
        <v>77</v>
      </c>
      <c r="C4" s="39">
        <v>2</v>
      </c>
      <c r="D4" s="39">
        <v>87</v>
      </c>
      <c r="E4" s="39">
        <v>2</v>
      </c>
      <c r="F4" s="39">
        <v>83</v>
      </c>
      <c r="G4" s="39">
        <v>2</v>
      </c>
      <c r="H4" s="39">
        <v>78</v>
      </c>
      <c r="I4" s="39">
        <v>2</v>
      </c>
      <c r="J4" s="39">
        <v>80</v>
      </c>
      <c r="K4" s="39">
        <v>2</v>
      </c>
      <c r="L4" s="39">
        <v>77</v>
      </c>
      <c r="M4" s="39">
        <v>1</v>
      </c>
      <c r="N4" s="39">
        <v>76</v>
      </c>
      <c r="O4" s="39">
        <v>1</v>
      </c>
      <c r="P4" s="39">
        <v>83</v>
      </c>
      <c r="Q4" s="39">
        <v>2</v>
      </c>
      <c r="R4" s="39">
        <v>80</v>
      </c>
      <c r="S4" s="39">
        <v>1</v>
      </c>
      <c r="T4" s="39"/>
      <c r="U4" s="39"/>
      <c r="V4" s="27">
        <f t="shared" si="0"/>
        <v>80.599999999999994</v>
      </c>
      <c r="W4" s="37">
        <f t="shared" si="1"/>
        <v>15</v>
      </c>
      <c r="X4" s="39">
        <v>31</v>
      </c>
      <c r="Y4" s="39">
        <v>82.56</v>
      </c>
      <c r="Z4" s="39">
        <v>4</v>
      </c>
      <c r="AA4" s="48">
        <f t="shared" ref="AA4:AA24" si="2">0.4*V4+0.6*Y4</f>
        <v>81.77600000000001</v>
      </c>
      <c r="AB4" s="40"/>
      <c r="AC4" s="40"/>
      <c r="AD4" s="40"/>
      <c r="AE4" s="40"/>
    </row>
    <row r="5" spans="1:31" ht="14.5" x14ac:dyDescent="0.3">
      <c r="A5" s="43" t="s">
        <v>60</v>
      </c>
      <c r="B5" s="39">
        <v>87</v>
      </c>
      <c r="C5" s="39">
        <v>2</v>
      </c>
      <c r="D5" s="39">
        <v>75</v>
      </c>
      <c r="E5" s="39">
        <v>2</v>
      </c>
      <c r="F5" s="39">
        <v>84</v>
      </c>
      <c r="G5" s="39">
        <v>1</v>
      </c>
      <c r="H5" s="39">
        <v>80</v>
      </c>
      <c r="I5" s="39">
        <v>2</v>
      </c>
      <c r="J5" s="39">
        <v>81</v>
      </c>
      <c r="K5" s="39">
        <v>1</v>
      </c>
      <c r="L5" s="39">
        <v>79</v>
      </c>
      <c r="M5" s="39">
        <v>1</v>
      </c>
      <c r="N5" s="39">
        <v>81</v>
      </c>
      <c r="O5" s="39">
        <v>2</v>
      </c>
      <c r="P5" s="39">
        <v>80</v>
      </c>
      <c r="Q5" s="39">
        <v>1</v>
      </c>
      <c r="R5" s="39"/>
      <c r="S5" s="39"/>
      <c r="T5" s="39"/>
      <c r="U5" s="39"/>
      <c r="V5" s="27">
        <f t="shared" si="0"/>
        <v>80.833333333333329</v>
      </c>
      <c r="W5" s="37">
        <f t="shared" si="1"/>
        <v>12</v>
      </c>
      <c r="X5" s="39">
        <v>30</v>
      </c>
      <c r="Y5" s="39">
        <v>81.11</v>
      </c>
      <c r="Z5" s="39">
        <v>4</v>
      </c>
      <c r="AA5" s="48">
        <f t="shared" si="2"/>
        <v>80.99933333333334</v>
      </c>
      <c r="AB5" s="40"/>
      <c r="AC5" s="40"/>
      <c r="AD5" s="40"/>
      <c r="AE5" s="40"/>
    </row>
    <row r="6" spans="1:31" ht="14.5" x14ac:dyDescent="0.3">
      <c r="A6" s="43" t="s">
        <v>61</v>
      </c>
      <c r="B6" s="39">
        <v>84</v>
      </c>
      <c r="C6" s="39">
        <v>2</v>
      </c>
      <c r="D6" s="39">
        <v>81</v>
      </c>
      <c r="E6" s="39">
        <v>2</v>
      </c>
      <c r="F6" s="39">
        <v>80</v>
      </c>
      <c r="G6" s="39">
        <v>2</v>
      </c>
      <c r="H6" s="39">
        <v>79</v>
      </c>
      <c r="I6" s="39">
        <v>1</v>
      </c>
      <c r="J6" s="39">
        <v>82</v>
      </c>
      <c r="K6" s="39">
        <v>2</v>
      </c>
      <c r="L6" s="39">
        <v>79</v>
      </c>
      <c r="M6" s="39">
        <v>1</v>
      </c>
      <c r="N6" s="39">
        <v>80</v>
      </c>
      <c r="O6" s="39">
        <v>2</v>
      </c>
      <c r="P6" s="39"/>
      <c r="Q6" s="39"/>
      <c r="R6" s="39"/>
      <c r="S6" s="39"/>
      <c r="T6" s="39"/>
      <c r="U6" s="39"/>
      <c r="V6" s="27">
        <f t="shared" si="0"/>
        <v>81</v>
      </c>
      <c r="W6" s="37">
        <f t="shared" si="1"/>
        <v>12</v>
      </c>
      <c r="X6" s="39">
        <v>30</v>
      </c>
      <c r="Y6" s="39">
        <v>85.33</v>
      </c>
      <c r="Z6" s="39">
        <v>4</v>
      </c>
      <c r="AA6" s="48">
        <f t="shared" si="2"/>
        <v>83.597999999999999</v>
      </c>
      <c r="AB6" s="40"/>
      <c r="AC6" s="40"/>
      <c r="AD6" s="40"/>
      <c r="AE6" s="40"/>
    </row>
    <row r="7" spans="1:31" ht="14.5" x14ac:dyDescent="0.3">
      <c r="A7" s="43" t="s">
        <v>62</v>
      </c>
      <c r="B7" s="39">
        <v>88</v>
      </c>
      <c r="C7" s="39">
        <v>2</v>
      </c>
      <c r="D7" s="39">
        <v>77</v>
      </c>
      <c r="E7" s="39">
        <v>2</v>
      </c>
      <c r="F7" s="39">
        <v>78</v>
      </c>
      <c r="G7" s="39">
        <v>1</v>
      </c>
      <c r="H7" s="39">
        <v>73</v>
      </c>
      <c r="I7" s="39">
        <v>1</v>
      </c>
      <c r="J7" s="39">
        <v>83</v>
      </c>
      <c r="K7" s="39">
        <v>2</v>
      </c>
      <c r="L7" s="39">
        <v>79</v>
      </c>
      <c r="M7" s="39">
        <v>1</v>
      </c>
      <c r="N7" s="39">
        <v>82</v>
      </c>
      <c r="O7" s="39">
        <v>3</v>
      </c>
      <c r="P7" s="39"/>
      <c r="Q7" s="39"/>
      <c r="R7" s="39"/>
      <c r="S7" s="39"/>
      <c r="T7" s="39"/>
      <c r="U7" s="39"/>
      <c r="V7" s="27">
        <f t="shared" si="0"/>
        <v>81</v>
      </c>
      <c r="W7" s="37">
        <f t="shared" si="1"/>
        <v>12</v>
      </c>
      <c r="X7" s="39">
        <v>30</v>
      </c>
      <c r="Y7" s="39">
        <v>78</v>
      </c>
      <c r="Z7" s="39">
        <v>4</v>
      </c>
      <c r="AA7" s="48">
        <f t="shared" si="2"/>
        <v>79.199999999999989</v>
      </c>
      <c r="AB7" s="40"/>
      <c r="AC7" s="40"/>
      <c r="AD7" s="40"/>
      <c r="AE7" s="40"/>
    </row>
    <row r="8" spans="1:31" ht="14.5" x14ac:dyDescent="0.3">
      <c r="A8" s="43" t="s">
        <v>63</v>
      </c>
      <c r="B8" s="39">
        <v>87</v>
      </c>
      <c r="C8" s="39">
        <v>2</v>
      </c>
      <c r="D8" s="39">
        <v>82</v>
      </c>
      <c r="E8" s="39">
        <v>1</v>
      </c>
      <c r="F8" s="39">
        <v>81</v>
      </c>
      <c r="G8" s="39">
        <v>1</v>
      </c>
      <c r="H8" s="39">
        <v>85</v>
      </c>
      <c r="I8" s="39">
        <v>2</v>
      </c>
      <c r="J8" s="39">
        <v>87</v>
      </c>
      <c r="K8" s="39">
        <v>1</v>
      </c>
      <c r="L8" s="39">
        <v>83</v>
      </c>
      <c r="M8" s="39">
        <v>2</v>
      </c>
      <c r="N8" s="39">
        <v>83</v>
      </c>
      <c r="O8" s="39">
        <v>3</v>
      </c>
      <c r="P8" s="39">
        <v>80</v>
      </c>
      <c r="Q8" s="39">
        <v>1</v>
      </c>
      <c r="R8" s="39"/>
      <c r="S8" s="39"/>
      <c r="T8" s="39"/>
      <c r="U8" s="39"/>
      <c r="V8" s="27">
        <f t="shared" si="0"/>
        <v>83.769230769230774</v>
      </c>
      <c r="W8" s="37">
        <f t="shared" si="1"/>
        <v>13</v>
      </c>
      <c r="X8" s="39">
        <v>31</v>
      </c>
      <c r="Y8" s="39">
        <v>84.94</v>
      </c>
      <c r="Z8" s="39">
        <v>4</v>
      </c>
      <c r="AA8" s="48">
        <f t="shared" si="2"/>
        <v>84.471692307692308</v>
      </c>
      <c r="AB8" s="40"/>
      <c r="AC8" s="40"/>
      <c r="AD8" s="40"/>
      <c r="AE8" s="40"/>
    </row>
    <row r="9" spans="1:31" ht="14.5" x14ac:dyDescent="0.3">
      <c r="A9" s="43" t="s">
        <v>64</v>
      </c>
      <c r="B9" s="39">
        <v>87</v>
      </c>
      <c r="C9" s="39">
        <v>2</v>
      </c>
      <c r="D9" s="39">
        <v>80</v>
      </c>
      <c r="E9" s="39">
        <v>2</v>
      </c>
      <c r="F9" s="39">
        <v>81</v>
      </c>
      <c r="G9" s="39">
        <v>1</v>
      </c>
      <c r="H9" s="39">
        <v>80</v>
      </c>
      <c r="I9" s="39">
        <v>1</v>
      </c>
      <c r="J9" s="39">
        <v>79</v>
      </c>
      <c r="K9" s="39">
        <v>1</v>
      </c>
      <c r="L9" s="39">
        <v>84</v>
      </c>
      <c r="M9" s="39">
        <v>2</v>
      </c>
      <c r="N9" s="39">
        <v>78</v>
      </c>
      <c r="O9" s="39">
        <v>3</v>
      </c>
      <c r="P9" s="39">
        <v>81</v>
      </c>
      <c r="Q9" s="39">
        <v>1</v>
      </c>
      <c r="R9" s="39"/>
      <c r="S9" s="39"/>
      <c r="T9" s="39"/>
      <c r="U9" s="39"/>
      <c r="V9" s="27">
        <f t="shared" si="0"/>
        <v>81.307692307692307</v>
      </c>
      <c r="W9" s="37">
        <f t="shared" si="1"/>
        <v>13</v>
      </c>
      <c r="X9" s="39">
        <v>31</v>
      </c>
      <c r="Y9" s="39">
        <v>79.39</v>
      </c>
      <c r="Z9" s="39">
        <v>4</v>
      </c>
      <c r="AA9" s="48">
        <f t="shared" si="2"/>
        <v>80.157076923076914</v>
      </c>
      <c r="AB9" s="40"/>
      <c r="AC9" s="40"/>
      <c r="AD9" s="40"/>
      <c r="AE9" s="40"/>
    </row>
    <row r="10" spans="1:31" ht="14.5" x14ac:dyDescent="0.3">
      <c r="A10" s="43" t="s">
        <v>65</v>
      </c>
      <c r="B10" s="39">
        <v>85</v>
      </c>
      <c r="C10" s="39">
        <v>2</v>
      </c>
      <c r="D10" s="39">
        <v>79</v>
      </c>
      <c r="E10" s="39">
        <v>2</v>
      </c>
      <c r="F10" s="39">
        <v>81</v>
      </c>
      <c r="G10" s="39">
        <v>1</v>
      </c>
      <c r="H10" s="39">
        <v>75</v>
      </c>
      <c r="I10" s="39">
        <v>1</v>
      </c>
      <c r="J10" s="39">
        <v>78</v>
      </c>
      <c r="K10" s="39">
        <v>2</v>
      </c>
      <c r="L10" s="39">
        <v>79</v>
      </c>
      <c r="M10" s="39">
        <v>2</v>
      </c>
      <c r="N10" s="39">
        <v>80</v>
      </c>
      <c r="O10" s="39">
        <v>1</v>
      </c>
      <c r="P10" s="39"/>
      <c r="Q10" s="39"/>
      <c r="R10" s="39"/>
      <c r="S10" s="39"/>
      <c r="T10" s="39"/>
      <c r="U10" s="39"/>
      <c r="V10" s="27">
        <f t="shared" si="0"/>
        <v>79.818181818181813</v>
      </c>
      <c r="W10" s="37">
        <f t="shared" si="1"/>
        <v>11</v>
      </c>
      <c r="X10" s="39">
        <v>30</v>
      </c>
      <c r="Y10" s="39">
        <v>83.11</v>
      </c>
      <c r="Z10" s="39">
        <v>4</v>
      </c>
      <c r="AA10" s="48">
        <f t="shared" si="2"/>
        <v>81.793272727272722</v>
      </c>
      <c r="AB10" s="40"/>
      <c r="AC10" s="40"/>
      <c r="AD10" s="40"/>
      <c r="AE10" s="40"/>
    </row>
    <row r="11" spans="1:31" ht="14.5" x14ac:dyDescent="0.3">
      <c r="A11" s="43" t="s">
        <v>66</v>
      </c>
      <c r="B11" s="39">
        <v>86</v>
      </c>
      <c r="C11" s="39">
        <v>2</v>
      </c>
      <c r="D11" s="39">
        <v>81</v>
      </c>
      <c r="E11" s="39">
        <v>2</v>
      </c>
      <c r="F11" s="39">
        <v>82</v>
      </c>
      <c r="G11" s="39">
        <v>1</v>
      </c>
      <c r="H11" s="39">
        <v>80</v>
      </c>
      <c r="I11" s="39">
        <v>1</v>
      </c>
      <c r="J11" s="39">
        <v>81</v>
      </c>
      <c r="K11" s="39">
        <v>1</v>
      </c>
      <c r="L11" s="39">
        <v>81</v>
      </c>
      <c r="M11" s="39">
        <v>1</v>
      </c>
      <c r="N11" s="39">
        <v>86</v>
      </c>
      <c r="O11" s="39">
        <v>3</v>
      </c>
      <c r="P11" s="39">
        <v>79</v>
      </c>
      <c r="Q11" s="39">
        <v>1</v>
      </c>
      <c r="R11" s="39"/>
      <c r="S11" s="39"/>
      <c r="T11" s="39"/>
      <c r="U11" s="39"/>
      <c r="V11" s="27">
        <f t="shared" si="0"/>
        <v>82.916666666666671</v>
      </c>
      <c r="W11" s="37">
        <f t="shared" si="1"/>
        <v>12</v>
      </c>
      <c r="X11" s="39">
        <v>30</v>
      </c>
      <c r="Y11" s="39">
        <v>83.44</v>
      </c>
      <c r="Z11" s="39">
        <v>4</v>
      </c>
      <c r="AA11" s="48">
        <f t="shared" si="2"/>
        <v>83.230666666666679</v>
      </c>
      <c r="AB11" s="40"/>
      <c r="AC11" s="40"/>
      <c r="AD11" s="40"/>
      <c r="AE11" s="40"/>
    </row>
    <row r="12" spans="1:31" ht="14.5" x14ac:dyDescent="0.3">
      <c r="A12" s="43" t="s">
        <v>67</v>
      </c>
      <c r="B12" s="39">
        <v>86</v>
      </c>
      <c r="C12" s="39">
        <v>2</v>
      </c>
      <c r="D12" s="39">
        <v>83</v>
      </c>
      <c r="E12" s="39">
        <v>2</v>
      </c>
      <c r="F12" s="39">
        <v>81</v>
      </c>
      <c r="G12" s="39">
        <v>2</v>
      </c>
      <c r="H12" s="39">
        <v>82</v>
      </c>
      <c r="I12" s="39">
        <v>1</v>
      </c>
      <c r="J12" s="39">
        <v>78</v>
      </c>
      <c r="K12" s="39">
        <v>1</v>
      </c>
      <c r="L12" s="39">
        <v>79</v>
      </c>
      <c r="M12" s="39">
        <v>1</v>
      </c>
      <c r="N12" s="39">
        <v>79</v>
      </c>
      <c r="O12" s="39">
        <v>1</v>
      </c>
      <c r="P12" s="39">
        <v>84</v>
      </c>
      <c r="Q12" s="39">
        <v>2</v>
      </c>
      <c r="R12" s="39"/>
      <c r="S12" s="39"/>
      <c r="T12" s="39"/>
      <c r="U12" s="39"/>
      <c r="V12" s="27">
        <f t="shared" si="0"/>
        <v>82.166666666666671</v>
      </c>
      <c r="W12" s="37">
        <f t="shared" si="1"/>
        <v>12</v>
      </c>
      <c r="X12" s="39">
        <v>30</v>
      </c>
      <c r="Y12" s="39">
        <v>81.72</v>
      </c>
      <c r="Z12" s="39">
        <v>4</v>
      </c>
      <c r="AA12" s="48">
        <f t="shared" si="2"/>
        <v>81.898666666666657</v>
      </c>
      <c r="AB12" s="40"/>
      <c r="AC12" s="40"/>
      <c r="AD12" s="40"/>
      <c r="AE12" s="40"/>
    </row>
    <row r="13" spans="1:31" ht="14.5" x14ac:dyDescent="0.3">
      <c r="A13" s="43" t="s">
        <v>68</v>
      </c>
      <c r="B13" s="39">
        <v>86</v>
      </c>
      <c r="C13" s="39">
        <v>2</v>
      </c>
      <c r="D13" s="39">
        <v>82</v>
      </c>
      <c r="E13" s="39">
        <v>1</v>
      </c>
      <c r="F13" s="39">
        <v>82</v>
      </c>
      <c r="G13" s="39">
        <v>1</v>
      </c>
      <c r="H13" s="39">
        <v>79</v>
      </c>
      <c r="I13" s="39">
        <v>1</v>
      </c>
      <c r="J13" s="39">
        <v>81</v>
      </c>
      <c r="K13" s="39">
        <v>1</v>
      </c>
      <c r="L13" s="39">
        <v>84</v>
      </c>
      <c r="M13" s="39">
        <v>2</v>
      </c>
      <c r="N13" s="39">
        <v>89</v>
      </c>
      <c r="O13" s="39">
        <v>3</v>
      </c>
      <c r="P13" s="39">
        <v>81</v>
      </c>
      <c r="Q13" s="39">
        <v>1</v>
      </c>
      <c r="R13" s="39"/>
      <c r="S13" s="39"/>
      <c r="T13" s="39"/>
      <c r="U13" s="39"/>
      <c r="V13" s="27">
        <f t="shared" si="0"/>
        <v>84.333333333333329</v>
      </c>
      <c r="W13" s="37">
        <f t="shared" si="1"/>
        <v>12</v>
      </c>
      <c r="X13" s="39">
        <v>30</v>
      </c>
      <c r="Y13" s="39">
        <v>83</v>
      </c>
      <c r="Z13" s="39">
        <v>4</v>
      </c>
      <c r="AA13" s="48">
        <f t="shared" si="2"/>
        <v>83.533333333333331</v>
      </c>
      <c r="AB13" s="40"/>
      <c r="AC13" s="40"/>
      <c r="AD13" s="40"/>
      <c r="AE13" s="40"/>
    </row>
    <row r="14" spans="1:31" ht="14.5" x14ac:dyDescent="0.3">
      <c r="A14" s="43" t="s">
        <v>69</v>
      </c>
      <c r="B14" s="39">
        <v>86</v>
      </c>
      <c r="C14" s="39">
        <v>2</v>
      </c>
      <c r="D14" s="39">
        <v>79</v>
      </c>
      <c r="E14" s="39">
        <v>2</v>
      </c>
      <c r="F14" s="39">
        <v>80</v>
      </c>
      <c r="G14" s="39">
        <v>1</v>
      </c>
      <c r="H14" s="39">
        <v>79</v>
      </c>
      <c r="I14" s="39">
        <v>1</v>
      </c>
      <c r="J14" s="39">
        <v>79</v>
      </c>
      <c r="K14" s="39">
        <v>2</v>
      </c>
      <c r="L14" s="39">
        <v>84</v>
      </c>
      <c r="M14" s="39">
        <v>2</v>
      </c>
      <c r="N14" s="39">
        <v>80</v>
      </c>
      <c r="O14" s="39">
        <v>1</v>
      </c>
      <c r="P14" s="39"/>
      <c r="Q14" s="39"/>
      <c r="R14" s="39"/>
      <c r="S14" s="39"/>
      <c r="T14" s="39"/>
      <c r="U14" s="39"/>
      <c r="V14" s="27">
        <f t="shared" si="0"/>
        <v>81.36363636363636</v>
      </c>
      <c r="W14" s="37">
        <f t="shared" si="1"/>
        <v>11</v>
      </c>
      <c r="X14" s="39">
        <v>30</v>
      </c>
      <c r="Y14" s="39">
        <v>83</v>
      </c>
      <c r="Z14" s="39">
        <v>4</v>
      </c>
      <c r="AA14" s="48">
        <f t="shared" si="2"/>
        <v>82.345454545454544</v>
      </c>
      <c r="AB14" s="40"/>
      <c r="AC14" s="40"/>
      <c r="AD14" s="40"/>
      <c r="AE14" s="40"/>
    </row>
    <row r="15" spans="1:31" ht="14.5" x14ac:dyDescent="0.3">
      <c r="A15" s="43" t="s">
        <v>70</v>
      </c>
      <c r="B15" s="39">
        <v>85</v>
      </c>
      <c r="C15" s="39">
        <v>2</v>
      </c>
      <c r="D15" s="39">
        <v>82</v>
      </c>
      <c r="E15" s="39">
        <v>2</v>
      </c>
      <c r="F15" s="39">
        <v>81</v>
      </c>
      <c r="G15" s="39">
        <v>1</v>
      </c>
      <c r="H15" s="39">
        <v>82</v>
      </c>
      <c r="I15" s="39">
        <v>1</v>
      </c>
      <c r="J15" s="39">
        <v>86</v>
      </c>
      <c r="K15" s="39">
        <v>2</v>
      </c>
      <c r="L15" s="39">
        <v>79</v>
      </c>
      <c r="M15" s="39">
        <v>1</v>
      </c>
      <c r="N15" s="39">
        <v>83</v>
      </c>
      <c r="O15" s="39">
        <v>3</v>
      </c>
      <c r="P15" s="39"/>
      <c r="Q15" s="39"/>
      <c r="R15" s="39"/>
      <c r="S15" s="39"/>
      <c r="T15" s="39"/>
      <c r="U15" s="39"/>
      <c r="V15" s="27">
        <f t="shared" si="0"/>
        <v>83.083333333333329</v>
      </c>
      <c r="W15" s="37">
        <f t="shared" si="1"/>
        <v>12</v>
      </c>
      <c r="X15" s="39">
        <v>30</v>
      </c>
      <c r="Y15" s="39">
        <v>83.17</v>
      </c>
      <c r="Z15" s="39">
        <v>4</v>
      </c>
      <c r="AA15" s="48">
        <f t="shared" si="2"/>
        <v>83.135333333333335</v>
      </c>
      <c r="AB15" s="40"/>
      <c r="AC15" s="40"/>
      <c r="AD15" s="40"/>
      <c r="AE15" s="40"/>
    </row>
    <row r="16" spans="1:31" ht="14.5" x14ac:dyDescent="0.3">
      <c r="A16" s="43" t="s">
        <v>71</v>
      </c>
      <c r="B16" s="39">
        <v>86</v>
      </c>
      <c r="C16" s="39">
        <v>2</v>
      </c>
      <c r="D16" s="39">
        <v>84</v>
      </c>
      <c r="E16" s="39">
        <v>2</v>
      </c>
      <c r="F16" s="39">
        <v>77</v>
      </c>
      <c r="G16" s="39">
        <v>2</v>
      </c>
      <c r="H16" s="39">
        <v>81</v>
      </c>
      <c r="I16" s="39">
        <v>1</v>
      </c>
      <c r="J16" s="39">
        <v>84</v>
      </c>
      <c r="K16" s="39">
        <v>1</v>
      </c>
      <c r="L16" s="39">
        <v>83</v>
      </c>
      <c r="M16" s="39">
        <v>2</v>
      </c>
      <c r="N16" s="39">
        <v>78</v>
      </c>
      <c r="O16" s="39">
        <v>2</v>
      </c>
      <c r="P16" s="39">
        <v>80</v>
      </c>
      <c r="Q16" s="39">
        <v>1</v>
      </c>
      <c r="R16" s="39"/>
      <c r="S16" s="39"/>
      <c r="T16" s="39"/>
      <c r="U16" s="39"/>
      <c r="V16" s="27">
        <f t="shared" si="0"/>
        <v>81.615384615384613</v>
      </c>
      <c r="W16" s="37">
        <f t="shared" si="1"/>
        <v>13</v>
      </c>
      <c r="X16" s="39">
        <v>31</v>
      </c>
      <c r="Y16" s="39">
        <v>76.94</v>
      </c>
      <c r="Z16" s="39">
        <v>4</v>
      </c>
      <c r="AA16" s="48">
        <f t="shared" si="2"/>
        <v>78.810153846153838</v>
      </c>
      <c r="AB16" s="40"/>
      <c r="AC16" s="40"/>
      <c r="AD16" s="40"/>
      <c r="AE16" s="40"/>
    </row>
    <row r="17" spans="1:31" ht="14.5" x14ac:dyDescent="0.3">
      <c r="A17" s="43" t="s">
        <v>72</v>
      </c>
      <c r="B17" s="39">
        <v>81</v>
      </c>
      <c r="C17" s="39">
        <v>1</v>
      </c>
      <c r="D17" s="39">
        <v>88</v>
      </c>
      <c r="E17" s="39">
        <v>2</v>
      </c>
      <c r="F17" s="39">
        <v>83</v>
      </c>
      <c r="G17" s="39">
        <v>2</v>
      </c>
      <c r="H17" s="39">
        <v>82</v>
      </c>
      <c r="I17" s="39">
        <v>1</v>
      </c>
      <c r="J17" s="39">
        <v>88</v>
      </c>
      <c r="K17" s="39">
        <v>1</v>
      </c>
      <c r="L17" s="39">
        <v>84</v>
      </c>
      <c r="M17" s="39">
        <v>2</v>
      </c>
      <c r="N17" s="39">
        <v>79</v>
      </c>
      <c r="O17" s="39">
        <v>2</v>
      </c>
      <c r="P17" s="39">
        <v>81</v>
      </c>
      <c r="Q17" s="39">
        <v>1</v>
      </c>
      <c r="R17" s="39"/>
      <c r="S17" s="39"/>
      <c r="T17" s="39"/>
      <c r="U17" s="39"/>
      <c r="V17" s="27">
        <f t="shared" si="0"/>
        <v>83.333333333333329</v>
      </c>
      <c r="W17" s="37">
        <f t="shared" si="1"/>
        <v>12</v>
      </c>
      <c r="X17" s="39">
        <v>31</v>
      </c>
      <c r="Y17" s="39">
        <v>83.42</v>
      </c>
      <c r="Z17" s="39">
        <v>4</v>
      </c>
      <c r="AA17" s="48">
        <f t="shared" si="2"/>
        <v>83.385333333333335</v>
      </c>
      <c r="AB17" s="40"/>
      <c r="AC17" s="40"/>
      <c r="AD17" s="40"/>
      <c r="AE17" s="40"/>
    </row>
    <row r="18" spans="1:31" ht="14.5" x14ac:dyDescent="0.3">
      <c r="A18" s="43" t="s">
        <v>73</v>
      </c>
      <c r="B18" s="39">
        <v>83</v>
      </c>
      <c r="C18" s="39">
        <v>1</v>
      </c>
      <c r="D18" s="39">
        <v>88</v>
      </c>
      <c r="E18" s="39">
        <v>2</v>
      </c>
      <c r="F18" s="39">
        <v>89</v>
      </c>
      <c r="G18" s="39">
        <v>2</v>
      </c>
      <c r="H18" s="39">
        <v>87</v>
      </c>
      <c r="I18" s="39">
        <v>2</v>
      </c>
      <c r="J18" s="39">
        <v>82</v>
      </c>
      <c r="K18" s="39">
        <v>1</v>
      </c>
      <c r="L18" s="39">
        <v>81</v>
      </c>
      <c r="M18" s="39">
        <v>1</v>
      </c>
      <c r="N18" s="39">
        <v>81</v>
      </c>
      <c r="O18" s="39">
        <v>2</v>
      </c>
      <c r="P18" s="39">
        <v>82</v>
      </c>
      <c r="Q18" s="39">
        <v>1</v>
      </c>
      <c r="R18" s="39"/>
      <c r="S18" s="39"/>
      <c r="T18" s="39"/>
      <c r="U18" s="39"/>
      <c r="V18" s="27">
        <f t="shared" si="0"/>
        <v>84.833333333333329</v>
      </c>
      <c r="W18" s="37">
        <f t="shared" si="1"/>
        <v>12</v>
      </c>
      <c r="X18" s="39">
        <v>30</v>
      </c>
      <c r="Y18" s="39">
        <v>87</v>
      </c>
      <c r="Z18" s="39">
        <v>4</v>
      </c>
      <c r="AA18" s="48">
        <f t="shared" si="2"/>
        <v>86.133333333333326</v>
      </c>
      <c r="AB18" s="40"/>
      <c r="AC18" s="40"/>
      <c r="AD18" s="40"/>
      <c r="AE18" s="40"/>
    </row>
    <row r="19" spans="1:31" ht="14.5" x14ac:dyDescent="0.3">
      <c r="A19" s="43" t="s">
        <v>74</v>
      </c>
      <c r="B19" s="39">
        <v>77</v>
      </c>
      <c r="C19" s="39">
        <v>2</v>
      </c>
      <c r="D19" s="39">
        <v>83</v>
      </c>
      <c r="E19" s="39">
        <v>2</v>
      </c>
      <c r="F19" s="39">
        <v>81</v>
      </c>
      <c r="G19" s="39">
        <v>2</v>
      </c>
      <c r="H19" s="39">
        <v>88</v>
      </c>
      <c r="I19" s="39">
        <v>2</v>
      </c>
      <c r="J19" s="39">
        <v>84</v>
      </c>
      <c r="K19" s="39">
        <v>2</v>
      </c>
      <c r="L19" s="39">
        <v>79</v>
      </c>
      <c r="M19" s="39">
        <v>1</v>
      </c>
      <c r="N19" s="39">
        <v>76</v>
      </c>
      <c r="O19" s="39">
        <v>1</v>
      </c>
      <c r="P19" s="39">
        <v>83</v>
      </c>
      <c r="Q19" s="39">
        <v>2</v>
      </c>
      <c r="R19" s="39">
        <v>82</v>
      </c>
      <c r="S19" s="39">
        <v>1</v>
      </c>
      <c r="T19" s="39"/>
      <c r="U19" s="39"/>
      <c r="V19" s="27">
        <f t="shared" si="0"/>
        <v>81.933333333333337</v>
      </c>
      <c r="W19" s="37">
        <f t="shared" si="1"/>
        <v>15</v>
      </c>
      <c r="X19" s="39">
        <v>31</v>
      </c>
      <c r="Y19" s="39">
        <v>82.75</v>
      </c>
      <c r="Z19" s="39">
        <v>4</v>
      </c>
      <c r="AA19" s="48">
        <f t="shared" si="2"/>
        <v>82.423333333333332</v>
      </c>
      <c r="AB19" s="40"/>
      <c r="AC19" s="40"/>
      <c r="AD19" s="40"/>
      <c r="AE19" s="40"/>
    </row>
    <row r="20" spans="1:31" ht="14.5" x14ac:dyDescent="0.3">
      <c r="A20" s="43" t="s">
        <v>75</v>
      </c>
      <c r="B20" s="39">
        <v>77</v>
      </c>
      <c r="C20" s="39">
        <v>2</v>
      </c>
      <c r="D20" s="39">
        <v>79</v>
      </c>
      <c r="E20" s="39">
        <v>2</v>
      </c>
      <c r="F20" s="39">
        <v>77</v>
      </c>
      <c r="G20" s="39">
        <v>2</v>
      </c>
      <c r="H20" s="39">
        <v>78</v>
      </c>
      <c r="I20" s="39">
        <v>1</v>
      </c>
      <c r="J20" s="39">
        <v>80</v>
      </c>
      <c r="K20" s="39">
        <v>1</v>
      </c>
      <c r="L20" s="39">
        <v>76</v>
      </c>
      <c r="M20" s="39">
        <v>2</v>
      </c>
      <c r="N20" s="39">
        <v>67</v>
      </c>
      <c r="O20" s="39">
        <v>2</v>
      </c>
      <c r="P20" s="39">
        <v>79</v>
      </c>
      <c r="Q20" s="39">
        <v>1</v>
      </c>
      <c r="R20" s="39"/>
      <c r="S20" s="39"/>
      <c r="T20" s="39"/>
      <c r="U20" s="39"/>
      <c r="V20" s="27">
        <f t="shared" si="0"/>
        <v>76.07692307692308</v>
      </c>
      <c r="W20" s="37">
        <f t="shared" si="1"/>
        <v>13</v>
      </c>
      <c r="X20" s="39">
        <v>31</v>
      </c>
      <c r="Y20" s="39">
        <v>77.06</v>
      </c>
      <c r="Z20" s="39">
        <v>4</v>
      </c>
      <c r="AA20" s="48">
        <f t="shared" si="2"/>
        <v>76.666769230769233</v>
      </c>
      <c r="AB20" s="40"/>
      <c r="AC20" s="40"/>
      <c r="AD20" s="40"/>
      <c r="AE20" s="40"/>
    </row>
    <row r="21" spans="1:31" ht="14.5" x14ac:dyDescent="0.3">
      <c r="A21" s="43" t="s">
        <v>76</v>
      </c>
      <c r="B21" s="39">
        <v>88</v>
      </c>
      <c r="C21" s="39">
        <v>2</v>
      </c>
      <c r="D21" s="39">
        <v>89</v>
      </c>
      <c r="E21" s="39">
        <v>2</v>
      </c>
      <c r="F21" s="39">
        <v>82</v>
      </c>
      <c r="G21" s="39">
        <v>1</v>
      </c>
      <c r="H21" s="39">
        <v>80</v>
      </c>
      <c r="I21" s="39">
        <v>1</v>
      </c>
      <c r="J21" s="39">
        <v>80</v>
      </c>
      <c r="K21" s="39">
        <v>2</v>
      </c>
      <c r="L21" s="39">
        <v>84</v>
      </c>
      <c r="M21" s="39">
        <v>2</v>
      </c>
      <c r="N21" s="39">
        <v>83</v>
      </c>
      <c r="O21" s="39">
        <v>1</v>
      </c>
      <c r="P21" s="39"/>
      <c r="Q21" s="39"/>
      <c r="R21" s="39"/>
      <c r="S21" s="39"/>
      <c r="T21" s="39"/>
      <c r="U21" s="39"/>
      <c r="V21" s="27">
        <f t="shared" si="0"/>
        <v>84.272727272727266</v>
      </c>
      <c r="W21" s="37">
        <f t="shared" si="1"/>
        <v>11</v>
      </c>
      <c r="X21" s="39">
        <v>30</v>
      </c>
      <c r="Y21" s="39">
        <v>84.37</v>
      </c>
      <c r="Z21" s="39">
        <v>4</v>
      </c>
      <c r="AA21" s="48">
        <f t="shared" si="2"/>
        <v>84.331090909090904</v>
      </c>
      <c r="AB21" s="40"/>
      <c r="AC21" s="40"/>
      <c r="AD21" s="40"/>
      <c r="AE21" s="40"/>
    </row>
    <row r="22" spans="1:31" ht="14.5" x14ac:dyDescent="0.3">
      <c r="A22" s="43" t="s">
        <v>77</v>
      </c>
      <c r="B22" s="39">
        <v>73</v>
      </c>
      <c r="C22" s="39">
        <v>3</v>
      </c>
      <c r="D22" s="39">
        <v>73</v>
      </c>
      <c r="E22" s="39">
        <v>1</v>
      </c>
      <c r="F22" s="39">
        <v>88</v>
      </c>
      <c r="G22" s="39">
        <v>2</v>
      </c>
      <c r="H22" s="39">
        <v>82</v>
      </c>
      <c r="I22" s="39">
        <v>1</v>
      </c>
      <c r="J22" s="39">
        <v>80</v>
      </c>
      <c r="K22" s="39">
        <v>1</v>
      </c>
      <c r="L22" s="39">
        <v>82</v>
      </c>
      <c r="M22" s="39">
        <v>2</v>
      </c>
      <c r="N22" s="39">
        <v>84</v>
      </c>
      <c r="O22" s="39">
        <v>1</v>
      </c>
      <c r="P22" s="39">
        <v>68</v>
      </c>
      <c r="Q22" s="39">
        <v>2</v>
      </c>
      <c r="R22" s="39">
        <v>70</v>
      </c>
      <c r="S22" s="39">
        <v>2</v>
      </c>
      <c r="T22" s="39">
        <v>70</v>
      </c>
      <c r="U22" s="39">
        <v>2</v>
      </c>
      <c r="V22" s="27">
        <f t="shared" si="0"/>
        <v>76.117647058823536</v>
      </c>
      <c r="W22" s="37">
        <f t="shared" si="1"/>
        <v>17</v>
      </c>
      <c r="X22" s="39">
        <v>33</v>
      </c>
      <c r="Y22" s="39">
        <v>76.44</v>
      </c>
      <c r="Z22" s="39">
        <v>4</v>
      </c>
      <c r="AA22" s="48">
        <f t="shared" si="2"/>
        <v>76.311058823529407</v>
      </c>
      <c r="AB22" s="40"/>
      <c r="AC22" s="40"/>
      <c r="AD22" s="40"/>
      <c r="AE22" s="40"/>
    </row>
    <row r="23" spans="1:31" ht="14.5" x14ac:dyDescent="0.3">
      <c r="A23" s="44" t="s">
        <v>78</v>
      </c>
      <c r="B23" s="39">
        <v>84</v>
      </c>
      <c r="C23" s="39">
        <v>2</v>
      </c>
      <c r="D23" s="39">
        <v>85</v>
      </c>
      <c r="E23" s="39">
        <v>2</v>
      </c>
      <c r="F23" s="39">
        <v>78</v>
      </c>
      <c r="G23" s="39">
        <v>1</v>
      </c>
      <c r="H23" s="39">
        <v>84</v>
      </c>
      <c r="I23" s="39">
        <v>1</v>
      </c>
      <c r="J23" s="39">
        <v>87</v>
      </c>
      <c r="K23" s="39">
        <v>2</v>
      </c>
      <c r="L23" s="39">
        <v>80</v>
      </c>
      <c r="M23" s="39">
        <v>1</v>
      </c>
      <c r="N23" s="39">
        <v>83</v>
      </c>
      <c r="O23" s="39">
        <v>3</v>
      </c>
      <c r="P23" s="39"/>
      <c r="Q23" s="39"/>
      <c r="R23" s="39"/>
      <c r="S23" s="39"/>
      <c r="T23" s="39"/>
      <c r="U23" s="39"/>
      <c r="V23" s="27">
        <f t="shared" si="0"/>
        <v>83.583333333333329</v>
      </c>
      <c r="W23" s="37">
        <f t="shared" si="1"/>
        <v>12</v>
      </c>
      <c r="X23" s="39">
        <v>30</v>
      </c>
      <c r="Y23" s="39">
        <v>84.56</v>
      </c>
      <c r="Z23" s="39">
        <v>4</v>
      </c>
      <c r="AA23" s="48">
        <f t="shared" si="2"/>
        <v>84.169333333333327</v>
      </c>
      <c r="AB23" s="40"/>
      <c r="AC23" s="40"/>
      <c r="AD23" s="40"/>
      <c r="AE23" s="40"/>
    </row>
    <row r="24" spans="1:31" ht="14.5" x14ac:dyDescent="0.3">
      <c r="A24" s="43" t="s">
        <v>79</v>
      </c>
      <c r="B24" s="39">
        <v>86</v>
      </c>
      <c r="C24" s="39">
        <v>2</v>
      </c>
      <c r="D24" s="39">
        <v>78</v>
      </c>
      <c r="E24" s="39">
        <v>2</v>
      </c>
      <c r="F24" s="39">
        <v>84</v>
      </c>
      <c r="G24" s="39">
        <v>2</v>
      </c>
      <c r="H24" s="39">
        <v>80</v>
      </c>
      <c r="I24" s="39">
        <v>1</v>
      </c>
      <c r="J24" s="39">
        <v>76</v>
      </c>
      <c r="K24" s="39">
        <v>1</v>
      </c>
      <c r="L24" s="39">
        <v>85</v>
      </c>
      <c r="M24" s="39">
        <v>2</v>
      </c>
      <c r="N24" s="39">
        <v>81</v>
      </c>
      <c r="O24" s="39">
        <v>2</v>
      </c>
      <c r="P24" s="39">
        <v>86</v>
      </c>
      <c r="Q24" s="39">
        <v>1</v>
      </c>
      <c r="R24" s="39"/>
      <c r="S24" s="39"/>
      <c r="T24" s="39"/>
      <c r="U24" s="39"/>
      <c r="V24" s="27">
        <f t="shared" si="0"/>
        <v>82.307692307692307</v>
      </c>
      <c r="W24" s="37">
        <f t="shared" si="1"/>
        <v>13</v>
      </c>
      <c r="X24" s="39">
        <v>29</v>
      </c>
      <c r="Y24" s="39">
        <v>81.81</v>
      </c>
      <c r="Z24" s="39">
        <v>4</v>
      </c>
      <c r="AA24" s="48">
        <f t="shared" si="2"/>
        <v>82.009076923076918</v>
      </c>
      <c r="AB24" s="40"/>
      <c r="AC24" s="40"/>
      <c r="AD24" s="40"/>
      <c r="AE24" s="40"/>
    </row>
  </sheetData>
  <sortState xmlns:xlrd2="http://schemas.microsoft.com/office/spreadsheetml/2017/richdata2" ref="A3:AE24">
    <sortCondition ref="A3:A24"/>
  </sortState>
  <mergeCells count="12">
    <mergeCell ref="AE1:AE2"/>
    <mergeCell ref="AA1:AA2"/>
    <mergeCell ref="AB1:AB2"/>
    <mergeCell ref="AC1:AC2"/>
    <mergeCell ref="AD1:AD2"/>
    <mergeCell ref="A1:A2"/>
    <mergeCell ref="Z1:Z2"/>
    <mergeCell ref="V1:V2"/>
    <mergeCell ref="W1:W2"/>
    <mergeCell ref="X1:X2"/>
    <mergeCell ref="Y1:Y2"/>
    <mergeCell ref="B1:Q1"/>
  </mergeCells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6"/>
  <sheetViews>
    <sheetView topLeftCell="O1" workbookViewId="0">
      <selection activeCell="P13" sqref="P13"/>
    </sheetView>
  </sheetViews>
  <sheetFormatPr defaultColWidth="9" defaultRowHeight="14" x14ac:dyDescent="0.3"/>
  <cols>
    <col min="27" max="27" width="9" style="49"/>
  </cols>
  <sheetData>
    <row r="1" spans="1:31" s="1" customFormat="1" ht="15" customHeight="1" x14ac:dyDescent="0.25">
      <c r="A1" s="60" t="s">
        <v>0</v>
      </c>
      <c r="B1" s="60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22"/>
      <c r="S1" s="22"/>
      <c r="T1" s="22"/>
      <c r="U1" s="22"/>
      <c r="V1" s="78" t="s">
        <v>2</v>
      </c>
      <c r="W1" s="78" t="s">
        <v>3</v>
      </c>
      <c r="X1" s="78" t="s">
        <v>31</v>
      </c>
      <c r="Y1" s="78" t="s">
        <v>5</v>
      </c>
      <c r="Z1" s="82" t="s">
        <v>6</v>
      </c>
      <c r="AA1" s="92" t="s">
        <v>7</v>
      </c>
      <c r="AB1" s="60" t="s">
        <v>8</v>
      </c>
      <c r="AC1" s="60" t="s">
        <v>9</v>
      </c>
      <c r="AD1" s="62" t="s">
        <v>11</v>
      </c>
      <c r="AE1" s="90" t="s">
        <v>12</v>
      </c>
    </row>
    <row r="2" spans="1:31" s="2" customFormat="1" ht="14.25" customHeight="1" x14ac:dyDescent="0.3">
      <c r="A2" s="87"/>
      <c r="B2" s="34" t="s">
        <v>13</v>
      </c>
      <c r="C2" s="34" t="s">
        <v>14</v>
      </c>
      <c r="D2" s="34" t="s">
        <v>15</v>
      </c>
      <c r="E2" s="34" t="s">
        <v>16</v>
      </c>
      <c r="F2" s="34" t="s">
        <v>17</v>
      </c>
      <c r="G2" s="34" t="s">
        <v>18</v>
      </c>
      <c r="H2" s="34" t="s">
        <v>19</v>
      </c>
      <c r="I2" s="34" t="s">
        <v>20</v>
      </c>
      <c r="J2" s="34" t="s">
        <v>21</v>
      </c>
      <c r="K2" s="34" t="s">
        <v>22</v>
      </c>
      <c r="L2" s="34" t="s">
        <v>23</v>
      </c>
      <c r="M2" s="35" t="s">
        <v>24</v>
      </c>
      <c r="N2" s="35" t="s">
        <v>25</v>
      </c>
      <c r="O2" s="35" t="s">
        <v>26</v>
      </c>
      <c r="P2" s="35" t="s">
        <v>27</v>
      </c>
      <c r="Q2" s="35" t="s">
        <v>28</v>
      </c>
      <c r="R2" s="35"/>
      <c r="S2" s="35"/>
      <c r="T2" s="35"/>
      <c r="U2" s="35"/>
      <c r="V2" s="88"/>
      <c r="W2" s="89"/>
      <c r="X2" s="89"/>
      <c r="Y2" s="88"/>
      <c r="Z2" s="83"/>
      <c r="AA2" s="92"/>
      <c r="AB2" s="87"/>
      <c r="AC2" s="87"/>
      <c r="AD2" s="89"/>
      <c r="AE2" s="91"/>
    </row>
    <row r="3" spans="1:31" ht="14.5" x14ac:dyDescent="0.3">
      <c r="A3" s="36" t="s">
        <v>37</v>
      </c>
      <c r="B3" s="39">
        <v>88</v>
      </c>
      <c r="C3" s="39">
        <v>1</v>
      </c>
      <c r="D3" s="39">
        <v>88</v>
      </c>
      <c r="E3" s="39">
        <v>2</v>
      </c>
      <c r="F3" s="39">
        <v>80</v>
      </c>
      <c r="G3" s="39">
        <v>1</v>
      </c>
      <c r="H3" s="39">
        <v>88</v>
      </c>
      <c r="I3" s="39">
        <v>2</v>
      </c>
      <c r="J3" s="39">
        <v>82</v>
      </c>
      <c r="K3" s="39">
        <v>1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27">
        <f t="shared" ref="V3:V23" si="0">(B3*C3+D3*E3+F3*G3+H3*I3+J3*K3+L3*M3+N3*O3+P3*Q3+R3*S3+T3*U3)/(C3+E3+G3+I3+K3+M3+O3+Q3+S3+U3)</f>
        <v>86</v>
      </c>
      <c r="W3" s="37">
        <f t="shared" ref="W3:W23" si="1">C3+E3+G3+I3+K3+M3+O3+Q3+S3+U3</f>
        <v>7</v>
      </c>
      <c r="X3" s="39">
        <v>26</v>
      </c>
      <c r="Y3" s="39">
        <v>83.74</v>
      </c>
      <c r="Z3" s="39">
        <v>4</v>
      </c>
      <c r="AA3" s="48">
        <f>0.4*V3+0.6*Y3</f>
        <v>84.643999999999991</v>
      </c>
      <c r="AB3" s="40"/>
      <c r="AC3" s="40"/>
      <c r="AD3" s="40"/>
      <c r="AE3" s="40"/>
    </row>
    <row r="4" spans="1:31" s="49" customFormat="1" ht="14.5" x14ac:dyDescent="0.3">
      <c r="A4" s="50" t="s">
        <v>38</v>
      </c>
      <c r="B4" s="51">
        <v>88</v>
      </c>
      <c r="C4" s="51">
        <v>2</v>
      </c>
      <c r="D4" s="51">
        <v>85</v>
      </c>
      <c r="E4" s="51">
        <v>2</v>
      </c>
      <c r="F4" s="51">
        <v>88</v>
      </c>
      <c r="G4" s="51">
        <v>1</v>
      </c>
      <c r="H4" s="51">
        <v>85</v>
      </c>
      <c r="I4" s="51">
        <v>2</v>
      </c>
      <c r="J4" s="51">
        <v>82</v>
      </c>
      <c r="K4" s="51">
        <v>1</v>
      </c>
      <c r="L4" s="51">
        <v>80</v>
      </c>
      <c r="M4" s="51">
        <v>1</v>
      </c>
      <c r="N4" s="51">
        <v>81</v>
      </c>
      <c r="O4" s="51">
        <v>1</v>
      </c>
      <c r="P4" s="51"/>
      <c r="Q4" s="51"/>
      <c r="R4" s="51"/>
      <c r="S4" s="51"/>
      <c r="T4" s="51"/>
      <c r="U4" s="51"/>
      <c r="V4" s="48">
        <f t="shared" si="0"/>
        <v>84.7</v>
      </c>
      <c r="W4" s="52">
        <f t="shared" si="1"/>
        <v>10</v>
      </c>
      <c r="X4" s="51">
        <v>27</v>
      </c>
      <c r="Y4" s="51">
        <v>85.65</v>
      </c>
      <c r="Z4" s="51">
        <v>4</v>
      </c>
      <c r="AA4" s="48">
        <f t="shared" ref="AA4:AA26" si="2">0.4*V4+0.6*Y4</f>
        <v>85.27000000000001</v>
      </c>
      <c r="AB4" s="53"/>
      <c r="AC4" s="53"/>
      <c r="AD4" s="53"/>
      <c r="AE4" s="53"/>
    </row>
    <row r="5" spans="1:31" ht="14.5" x14ac:dyDescent="0.3">
      <c r="A5" s="36" t="s">
        <v>39</v>
      </c>
      <c r="B5" s="39">
        <v>81</v>
      </c>
      <c r="C5" s="39">
        <v>1</v>
      </c>
      <c r="D5" s="39">
        <v>87</v>
      </c>
      <c r="E5" s="39">
        <v>2</v>
      </c>
      <c r="F5" s="39">
        <v>81</v>
      </c>
      <c r="G5" s="39">
        <v>1</v>
      </c>
      <c r="H5" s="39">
        <v>82</v>
      </c>
      <c r="I5" s="39">
        <v>1</v>
      </c>
      <c r="J5" s="39">
        <v>79</v>
      </c>
      <c r="K5" s="39">
        <v>1</v>
      </c>
      <c r="L5" s="39">
        <v>80</v>
      </c>
      <c r="M5" s="39">
        <v>2</v>
      </c>
      <c r="N5" s="39">
        <v>83</v>
      </c>
      <c r="O5" s="39">
        <v>2</v>
      </c>
      <c r="P5" s="39">
        <v>78</v>
      </c>
      <c r="Q5" s="39">
        <v>1</v>
      </c>
      <c r="R5" s="39">
        <v>71</v>
      </c>
      <c r="S5" s="39">
        <v>2</v>
      </c>
      <c r="T5" s="39"/>
      <c r="U5" s="39"/>
      <c r="V5" s="27">
        <f t="shared" si="0"/>
        <v>80.230769230769226</v>
      </c>
      <c r="W5" s="37">
        <f t="shared" si="1"/>
        <v>13</v>
      </c>
      <c r="X5" s="39">
        <v>30</v>
      </c>
      <c r="Y5" s="39">
        <v>77.760000000000005</v>
      </c>
      <c r="Z5" s="39">
        <v>4</v>
      </c>
      <c r="AA5" s="48">
        <f t="shared" si="2"/>
        <v>78.748307692307691</v>
      </c>
      <c r="AB5" s="40"/>
      <c r="AC5" s="40"/>
      <c r="AD5" s="40"/>
      <c r="AE5" s="40"/>
    </row>
    <row r="6" spans="1:31" ht="14.5" x14ac:dyDescent="0.3">
      <c r="A6" s="36" t="s">
        <v>40</v>
      </c>
      <c r="B6" s="39">
        <v>88</v>
      </c>
      <c r="C6" s="39">
        <v>2</v>
      </c>
      <c r="D6" s="39">
        <v>75</v>
      </c>
      <c r="E6" s="39">
        <v>2</v>
      </c>
      <c r="F6" s="39">
        <v>82</v>
      </c>
      <c r="G6" s="39">
        <v>1</v>
      </c>
      <c r="H6" s="39">
        <v>81</v>
      </c>
      <c r="I6" s="39">
        <v>1</v>
      </c>
      <c r="J6" s="39">
        <v>82</v>
      </c>
      <c r="K6" s="39">
        <v>2</v>
      </c>
      <c r="L6" s="39">
        <v>88</v>
      </c>
      <c r="M6" s="39">
        <v>1</v>
      </c>
      <c r="N6" s="39"/>
      <c r="O6" s="39"/>
      <c r="P6" s="39"/>
      <c r="Q6" s="39"/>
      <c r="R6" s="39"/>
      <c r="S6" s="39"/>
      <c r="T6" s="39"/>
      <c r="U6" s="39"/>
      <c r="V6" s="27">
        <f t="shared" si="0"/>
        <v>82.333333333333329</v>
      </c>
      <c r="W6" s="37">
        <f t="shared" si="1"/>
        <v>9</v>
      </c>
      <c r="X6" s="39">
        <v>26</v>
      </c>
      <c r="Y6" s="39">
        <v>85.53</v>
      </c>
      <c r="Z6" s="39">
        <v>4</v>
      </c>
      <c r="AA6" s="48">
        <f t="shared" si="2"/>
        <v>84.251333333333321</v>
      </c>
      <c r="AB6" s="40"/>
      <c r="AC6" s="40"/>
      <c r="AD6" s="40"/>
      <c r="AE6" s="40"/>
    </row>
    <row r="7" spans="1:31" ht="14.5" x14ac:dyDescent="0.3">
      <c r="A7" s="36" t="s">
        <v>41</v>
      </c>
      <c r="B7" s="39">
        <v>83</v>
      </c>
      <c r="C7" s="39">
        <v>1</v>
      </c>
      <c r="D7" s="39">
        <v>88</v>
      </c>
      <c r="E7" s="39">
        <v>2</v>
      </c>
      <c r="F7" s="39">
        <v>83</v>
      </c>
      <c r="G7" s="39">
        <v>2</v>
      </c>
      <c r="H7" s="39">
        <v>82</v>
      </c>
      <c r="I7" s="39">
        <v>1</v>
      </c>
      <c r="J7" s="39">
        <v>85</v>
      </c>
      <c r="K7" s="39">
        <v>2</v>
      </c>
      <c r="L7" s="39">
        <v>88</v>
      </c>
      <c r="M7" s="39">
        <v>1</v>
      </c>
      <c r="N7" s="39"/>
      <c r="O7" s="39"/>
      <c r="P7" s="39"/>
      <c r="Q7" s="39"/>
      <c r="R7" s="39"/>
      <c r="S7" s="39"/>
      <c r="T7" s="39"/>
      <c r="U7" s="39"/>
      <c r="V7" s="27">
        <f t="shared" si="0"/>
        <v>85</v>
      </c>
      <c r="W7" s="37">
        <f t="shared" si="1"/>
        <v>9</v>
      </c>
      <c r="X7" s="39">
        <v>26</v>
      </c>
      <c r="Y7" s="39">
        <v>84.94</v>
      </c>
      <c r="Z7" s="39">
        <v>4</v>
      </c>
      <c r="AA7" s="48">
        <f t="shared" si="2"/>
        <v>84.963999999999999</v>
      </c>
      <c r="AB7" s="40"/>
      <c r="AC7" s="40"/>
      <c r="AD7" s="40"/>
      <c r="AE7" s="40"/>
    </row>
    <row r="8" spans="1:31" ht="14.5" x14ac:dyDescent="0.3">
      <c r="A8" s="36" t="s">
        <v>42</v>
      </c>
      <c r="B8" s="39">
        <v>78</v>
      </c>
      <c r="C8" s="39">
        <v>1</v>
      </c>
      <c r="D8" s="39">
        <v>82</v>
      </c>
      <c r="E8" s="39">
        <v>2</v>
      </c>
      <c r="F8" s="39">
        <v>80</v>
      </c>
      <c r="G8" s="39">
        <v>1</v>
      </c>
      <c r="H8" s="39">
        <v>72</v>
      </c>
      <c r="I8" s="39">
        <v>3</v>
      </c>
      <c r="J8" s="39">
        <v>79</v>
      </c>
      <c r="K8" s="39">
        <v>2</v>
      </c>
      <c r="L8" s="39">
        <v>77</v>
      </c>
      <c r="M8" s="39">
        <v>1</v>
      </c>
      <c r="N8" s="39"/>
      <c r="O8" s="39"/>
      <c r="P8" s="39"/>
      <c r="Q8" s="39"/>
      <c r="R8" s="39"/>
      <c r="S8" s="39"/>
      <c r="T8" s="39"/>
      <c r="U8" s="39"/>
      <c r="V8" s="27">
        <f t="shared" si="0"/>
        <v>77.3</v>
      </c>
      <c r="W8" s="37">
        <f t="shared" si="1"/>
        <v>10</v>
      </c>
      <c r="X8" s="39">
        <v>28</v>
      </c>
      <c r="Y8" s="39">
        <v>77.39</v>
      </c>
      <c r="Z8" s="39">
        <v>4</v>
      </c>
      <c r="AA8" s="48">
        <f t="shared" si="2"/>
        <v>77.353999999999999</v>
      </c>
      <c r="AB8" s="40"/>
      <c r="AC8" s="40"/>
      <c r="AD8" s="40"/>
      <c r="AE8" s="40"/>
    </row>
    <row r="9" spans="1:31" ht="14.5" x14ac:dyDescent="0.3">
      <c r="A9" s="36" t="s">
        <v>43</v>
      </c>
      <c r="B9" s="39">
        <v>78</v>
      </c>
      <c r="C9" s="39">
        <v>2</v>
      </c>
      <c r="D9" s="39">
        <v>78</v>
      </c>
      <c r="E9" s="39">
        <v>2</v>
      </c>
      <c r="F9" s="39">
        <v>76</v>
      </c>
      <c r="G9" s="39">
        <v>1</v>
      </c>
      <c r="H9" s="39">
        <v>76</v>
      </c>
      <c r="I9" s="39">
        <v>1</v>
      </c>
      <c r="J9" s="39">
        <v>76</v>
      </c>
      <c r="K9" s="39">
        <v>3</v>
      </c>
      <c r="L9" s="39">
        <v>75</v>
      </c>
      <c r="M9" s="39">
        <v>3</v>
      </c>
      <c r="N9" s="39">
        <v>80</v>
      </c>
      <c r="O9" s="39">
        <v>1</v>
      </c>
      <c r="P9" s="39"/>
      <c r="Q9" s="39"/>
      <c r="R9" s="39"/>
      <c r="S9" s="39"/>
      <c r="T9" s="39"/>
      <c r="U9" s="39"/>
      <c r="V9" s="27">
        <f t="shared" si="0"/>
        <v>76.692307692307693</v>
      </c>
      <c r="W9" s="37">
        <f t="shared" si="1"/>
        <v>13</v>
      </c>
      <c r="X9" s="39">
        <v>29</v>
      </c>
      <c r="Y9" s="39">
        <v>78.81</v>
      </c>
      <c r="Z9" s="39">
        <v>4</v>
      </c>
      <c r="AA9" s="48">
        <f t="shared" si="2"/>
        <v>77.962923076923076</v>
      </c>
      <c r="AB9" s="40"/>
      <c r="AC9" s="40"/>
      <c r="AD9" s="40"/>
      <c r="AE9" s="40"/>
    </row>
    <row r="10" spans="1:31" ht="14.5" x14ac:dyDescent="0.3">
      <c r="A10" s="36" t="s">
        <v>44</v>
      </c>
      <c r="B10" s="39">
        <v>83</v>
      </c>
      <c r="C10" s="39">
        <v>1</v>
      </c>
      <c r="D10" s="39">
        <v>88</v>
      </c>
      <c r="E10" s="39">
        <v>2</v>
      </c>
      <c r="F10" s="39">
        <v>78</v>
      </c>
      <c r="G10" s="39">
        <v>2</v>
      </c>
      <c r="H10" s="39">
        <v>82</v>
      </c>
      <c r="I10" s="39">
        <v>1</v>
      </c>
      <c r="J10" s="39">
        <v>84</v>
      </c>
      <c r="K10" s="39">
        <v>1</v>
      </c>
      <c r="L10" s="39">
        <v>85</v>
      </c>
      <c r="M10" s="39">
        <v>1</v>
      </c>
      <c r="N10" s="39"/>
      <c r="O10" s="39"/>
      <c r="P10" s="39"/>
      <c r="Q10" s="39"/>
      <c r="R10" s="39"/>
      <c r="S10" s="39"/>
      <c r="T10" s="39"/>
      <c r="U10" s="39"/>
      <c r="V10" s="27">
        <f t="shared" si="0"/>
        <v>83.25</v>
      </c>
      <c r="W10" s="37">
        <f t="shared" si="1"/>
        <v>8</v>
      </c>
      <c r="X10" s="39">
        <v>27</v>
      </c>
      <c r="Y10" s="39">
        <v>82.74</v>
      </c>
      <c r="Z10" s="39">
        <v>4</v>
      </c>
      <c r="AA10" s="48">
        <f t="shared" si="2"/>
        <v>82.944000000000003</v>
      </c>
      <c r="AB10" s="40"/>
      <c r="AC10" s="40"/>
      <c r="AD10" s="40"/>
      <c r="AE10" s="40"/>
    </row>
    <row r="11" spans="1:31" ht="14.5" x14ac:dyDescent="0.3">
      <c r="A11" s="36" t="s">
        <v>45</v>
      </c>
      <c r="B11" s="39">
        <v>88</v>
      </c>
      <c r="C11" s="39">
        <v>2</v>
      </c>
      <c r="D11" s="39">
        <v>79</v>
      </c>
      <c r="E11" s="39">
        <v>1</v>
      </c>
      <c r="F11" s="39">
        <v>79</v>
      </c>
      <c r="G11" s="39">
        <v>1</v>
      </c>
      <c r="H11" s="39">
        <v>85</v>
      </c>
      <c r="I11" s="39">
        <v>2</v>
      </c>
      <c r="J11" s="39">
        <v>81</v>
      </c>
      <c r="K11" s="39">
        <v>2</v>
      </c>
      <c r="L11" s="39">
        <v>80</v>
      </c>
      <c r="M11" s="39">
        <v>1</v>
      </c>
      <c r="N11" s="39"/>
      <c r="O11" s="39"/>
      <c r="P11" s="39"/>
      <c r="Q11" s="39"/>
      <c r="R11" s="39"/>
      <c r="S11" s="39"/>
      <c r="T11" s="39"/>
      <c r="U11" s="39"/>
      <c r="V11" s="27">
        <f t="shared" si="0"/>
        <v>82.888888888888886</v>
      </c>
      <c r="W11" s="37">
        <f t="shared" si="1"/>
        <v>9</v>
      </c>
      <c r="X11" s="39">
        <v>27</v>
      </c>
      <c r="Y11" s="39">
        <v>79</v>
      </c>
      <c r="Z11" s="39">
        <v>4</v>
      </c>
      <c r="AA11" s="48">
        <f t="shared" si="2"/>
        <v>80.555555555555557</v>
      </c>
      <c r="AB11" s="40"/>
      <c r="AC11" s="40"/>
      <c r="AD11" s="40"/>
      <c r="AE11" s="40"/>
    </row>
    <row r="12" spans="1:31" ht="14.5" x14ac:dyDescent="0.3">
      <c r="A12" s="36" t="s">
        <v>46</v>
      </c>
      <c r="B12" s="39">
        <v>85</v>
      </c>
      <c r="C12" s="39">
        <v>2</v>
      </c>
      <c r="D12" s="39">
        <v>82</v>
      </c>
      <c r="E12" s="39">
        <v>1</v>
      </c>
      <c r="F12" s="39">
        <v>78</v>
      </c>
      <c r="G12" s="39">
        <v>1</v>
      </c>
      <c r="H12" s="39">
        <v>80</v>
      </c>
      <c r="I12" s="39">
        <v>1</v>
      </c>
      <c r="J12" s="39">
        <v>83</v>
      </c>
      <c r="K12" s="39">
        <v>2</v>
      </c>
      <c r="L12" s="39">
        <v>84</v>
      </c>
      <c r="M12" s="39">
        <v>1</v>
      </c>
      <c r="N12" s="39"/>
      <c r="O12" s="39"/>
      <c r="P12" s="39"/>
      <c r="Q12" s="39"/>
      <c r="R12" s="39"/>
      <c r="S12" s="39"/>
      <c r="T12" s="39"/>
      <c r="U12" s="39"/>
      <c r="V12" s="27">
        <f t="shared" si="0"/>
        <v>82.5</v>
      </c>
      <c r="W12" s="37">
        <f t="shared" si="1"/>
        <v>8</v>
      </c>
      <c r="X12" s="39">
        <v>27</v>
      </c>
      <c r="Y12" s="39">
        <v>83.79</v>
      </c>
      <c r="Z12" s="39">
        <v>4</v>
      </c>
      <c r="AA12" s="48">
        <f t="shared" si="2"/>
        <v>83.274000000000001</v>
      </c>
      <c r="AB12" s="40"/>
      <c r="AC12" s="40"/>
      <c r="AD12" s="40"/>
      <c r="AE12" s="40"/>
    </row>
    <row r="13" spans="1:31" ht="14.5" x14ac:dyDescent="0.3">
      <c r="A13" s="36" t="s">
        <v>47</v>
      </c>
      <c r="B13" s="39">
        <v>82</v>
      </c>
      <c r="C13" s="39">
        <v>1</v>
      </c>
      <c r="D13" s="39">
        <v>86</v>
      </c>
      <c r="E13" s="39">
        <v>2</v>
      </c>
      <c r="F13" s="39">
        <v>80</v>
      </c>
      <c r="G13" s="39">
        <v>1</v>
      </c>
      <c r="H13" s="39">
        <v>82</v>
      </c>
      <c r="I13" s="39">
        <v>3</v>
      </c>
      <c r="J13" s="39">
        <v>78</v>
      </c>
      <c r="K13" s="39">
        <v>2</v>
      </c>
      <c r="L13" s="39">
        <v>77</v>
      </c>
      <c r="M13" s="39">
        <v>1</v>
      </c>
      <c r="N13" s="39"/>
      <c r="O13" s="39"/>
      <c r="P13" s="39"/>
      <c r="Q13" s="39"/>
      <c r="R13" s="39"/>
      <c r="S13" s="39"/>
      <c r="T13" s="39"/>
      <c r="U13" s="39"/>
      <c r="V13" s="27">
        <f t="shared" si="0"/>
        <v>81.3</v>
      </c>
      <c r="W13" s="37">
        <f t="shared" si="1"/>
        <v>10</v>
      </c>
      <c r="X13" s="39">
        <v>28</v>
      </c>
      <c r="Y13" s="39">
        <v>79.11</v>
      </c>
      <c r="Z13" s="39">
        <v>4</v>
      </c>
      <c r="AA13" s="48">
        <f t="shared" si="2"/>
        <v>79.986000000000004</v>
      </c>
      <c r="AB13" s="40"/>
      <c r="AC13" s="40"/>
      <c r="AD13" s="40"/>
      <c r="AE13" s="40"/>
    </row>
    <row r="14" spans="1:31" ht="14.5" x14ac:dyDescent="0.3">
      <c r="A14" s="36" t="s">
        <v>48</v>
      </c>
      <c r="B14" s="39">
        <v>88</v>
      </c>
      <c r="C14" s="39">
        <v>2</v>
      </c>
      <c r="D14" s="39">
        <v>81</v>
      </c>
      <c r="E14" s="39">
        <v>2</v>
      </c>
      <c r="F14" s="39">
        <v>82</v>
      </c>
      <c r="G14" s="39">
        <v>1</v>
      </c>
      <c r="H14" s="39">
        <v>85</v>
      </c>
      <c r="I14" s="39">
        <v>2</v>
      </c>
      <c r="J14" s="39">
        <v>82</v>
      </c>
      <c r="K14" s="39">
        <v>2</v>
      </c>
      <c r="L14" s="39">
        <v>84</v>
      </c>
      <c r="M14" s="39">
        <v>1</v>
      </c>
      <c r="N14" s="39"/>
      <c r="O14" s="39"/>
      <c r="P14" s="39"/>
      <c r="Q14" s="39"/>
      <c r="R14" s="39"/>
      <c r="S14" s="39"/>
      <c r="T14" s="39"/>
      <c r="U14" s="39"/>
      <c r="V14" s="27">
        <f t="shared" si="0"/>
        <v>83.8</v>
      </c>
      <c r="W14" s="37">
        <f t="shared" si="1"/>
        <v>10</v>
      </c>
      <c r="X14" s="39">
        <v>27</v>
      </c>
      <c r="Y14" s="39">
        <v>82.94</v>
      </c>
      <c r="Z14" s="39">
        <v>4</v>
      </c>
      <c r="AA14" s="48">
        <f t="shared" si="2"/>
        <v>83.283999999999992</v>
      </c>
      <c r="AB14" s="40"/>
      <c r="AC14" s="40"/>
      <c r="AD14" s="40"/>
      <c r="AE14" s="40"/>
    </row>
    <row r="15" spans="1:31" ht="14.5" x14ac:dyDescent="0.3">
      <c r="A15" s="36" t="s">
        <v>49</v>
      </c>
      <c r="B15" s="39">
        <v>86</v>
      </c>
      <c r="C15" s="39">
        <v>2</v>
      </c>
      <c r="D15" s="39">
        <v>81</v>
      </c>
      <c r="E15" s="39">
        <v>1</v>
      </c>
      <c r="F15" s="39">
        <v>80</v>
      </c>
      <c r="G15" s="39">
        <v>2</v>
      </c>
      <c r="H15" s="39">
        <v>82</v>
      </c>
      <c r="I15" s="39">
        <v>1</v>
      </c>
      <c r="J15" s="39">
        <v>80</v>
      </c>
      <c r="K15" s="39">
        <v>1</v>
      </c>
      <c r="L15" s="39">
        <v>76</v>
      </c>
      <c r="M15" s="39">
        <v>2</v>
      </c>
      <c r="N15" s="39"/>
      <c r="O15" s="39"/>
      <c r="P15" s="39"/>
      <c r="Q15" s="39"/>
      <c r="R15" s="39"/>
      <c r="S15" s="39"/>
      <c r="T15" s="39"/>
      <c r="U15" s="39"/>
      <c r="V15" s="27">
        <f t="shared" si="0"/>
        <v>80.777777777777771</v>
      </c>
      <c r="W15" s="37">
        <f t="shared" si="1"/>
        <v>9</v>
      </c>
      <c r="X15" s="39">
        <v>26</v>
      </c>
      <c r="Y15" s="39">
        <v>77.47</v>
      </c>
      <c r="Z15" s="39">
        <v>4</v>
      </c>
      <c r="AA15" s="48">
        <f t="shared" si="2"/>
        <v>78.793111111111102</v>
      </c>
      <c r="AB15" s="40"/>
      <c r="AC15" s="40"/>
      <c r="AD15" s="40"/>
      <c r="AE15" s="40"/>
    </row>
    <row r="16" spans="1:31" ht="14.5" x14ac:dyDescent="0.3">
      <c r="A16" s="38" t="s">
        <v>50</v>
      </c>
      <c r="B16" s="39">
        <v>87</v>
      </c>
      <c r="C16" s="39">
        <v>2</v>
      </c>
      <c r="D16" s="39">
        <v>83</v>
      </c>
      <c r="E16" s="39">
        <v>2</v>
      </c>
      <c r="F16" s="39">
        <v>82</v>
      </c>
      <c r="G16" s="39">
        <v>1</v>
      </c>
      <c r="H16" s="39">
        <v>77</v>
      </c>
      <c r="I16" s="39">
        <v>2</v>
      </c>
      <c r="J16" s="39">
        <v>79</v>
      </c>
      <c r="K16" s="39">
        <v>1</v>
      </c>
      <c r="L16" s="39">
        <v>81</v>
      </c>
      <c r="M16" s="39">
        <v>3</v>
      </c>
      <c r="N16" s="39"/>
      <c r="O16" s="39"/>
      <c r="P16" s="39"/>
      <c r="Q16" s="39"/>
      <c r="R16" s="39"/>
      <c r="S16" s="39"/>
      <c r="T16" s="39"/>
      <c r="U16" s="39"/>
      <c r="V16" s="27">
        <f t="shared" si="0"/>
        <v>81.63636363636364</v>
      </c>
      <c r="W16" s="37">
        <f t="shared" si="1"/>
        <v>11</v>
      </c>
      <c r="X16" s="39">
        <v>28</v>
      </c>
      <c r="Y16" s="39">
        <v>81.239999999999995</v>
      </c>
      <c r="Z16" s="39">
        <v>4</v>
      </c>
      <c r="AA16" s="48">
        <f t="shared" si="2"/>
        <v>81.398545454545456</v>
      </c>
      <c r="AB16" s="40"/>
      <c r="AC16" s="40"/>
      <c r="AD16" s="40"/>
      <c r="AE16" s="40"/>
    </row>
    <row r="17" spans="1:31" ht="14.5" x14ac:dyDescent="0.3">
      <c r="A17" s="36" t="s">
        <v>51</v>
      </c>
      <c r="B17" s="39">
        <v>88</v>
      </c>
      <c r="C17" s="39">
        <v>2</v>
      </c>
      <c r="D17" s="39">
        <v>81</v>
      </c>
      <c r="E17" s="39">
        <v>1</v>
      </c>
      <c r="F17" s="39">
        <v>74</v>
      </c>
      <c r="G17" s="39">
        <v>2</v>
      </c>
      <c r="H17" s="39">
        <v>80</v>
      </c>
      <c r="I17" s="39">
        <v>1</v>
      </c>
      <c r="J17" s="39">
        <v>82</v>
      </c>
      <c r="K17" s="39">
        <v>1</v>
      </c>
      <c r="L17" s="39">
        <v>83</v>
      </c>
      <c r="M17" s="39">
        <v>2</v>
      </c>
      <c r="N17" s="39">
        <v>84</v>
      </c>
      <c r="O17" s="39">
        <v>1</v>
      </c>
      <c r="P17" s="39"/>
      <c r="Q17" s="39"/>
      <c r="R17" s="39"/>
      <c r="S17" s="39"/>
      <c r="T17" s="39"/>
      <c r="U17" s="39"/>
      <c r="V17" s="27">
        <f t="shared" si="0"/>
        <v>81.7</v>
      </c>
      <c r="W17" s="37">
        <f t="shared" si="1"/>
        <v>10</v>
      </c>
      <c r="X17" s="39">
        <v>27</v>
      </c>
      <c r="Y17" s="39">
        <v>80.290000000000006</v>
      </c>
      <c r="Z17" s="39">
        <v>4</v>
      </c>
      <c r="AA17" s="48">
        <f t="shared" si="2"/>
        <v>80.853999999999999</v>
      </c>
      <c r="AB17" s="40"/>
      <c r="AC17" s="40"/>
      <c r="AD17" s="40"/>
      <c r="AE17" s="40"/>
    </row>
    <row r="18" spans="1:31" ht="14.5" x14ac:dyDescent="0.3">
      <c r="A18" s="36" t="s">
        <v>52</v>
      </c>
      <c r="B18" s="39">
        <v>88</v>
      </c>
      <c r="C18" s="39">
        <v>2</v>
      </c>
      <c r="D18" s="39">
        <v>80</v>
      </c>
      <c r="E18" s="39">
        <v>1</v>
      </c>
      <c r="F18" s="39">
        <v>76</v>
      </c>
      <c r="G18" s="39">
        <v>2</v>
      </c>
      <c r="H18" s="39">
        <v>81</v>
      </c>
      <c r="I18" s="39">
        <v>1</v>
      </c>
      <c r="J18" s="39">
        <v>82</v>
      </c>
      <c r="K18" s="39">
        <v>1</v>
      </c>
      <c r="L18" s="39">
        <v>80</v>
      </c>
      <c r="M18" s="39">
        <v>2</v>
      </c>
      <c r="N18" s="39">
        <v>86</v>
      </c>
      <c r="O18" s="39">
        <v>1</v>
      </c>
      <c r="P18" s="39"/>
      <c r="Q18" s="39"/>
      <c r="R18" s="39"/>
      <c r="S18" s="39"/>
      <c r="T18" s="39"/>
      <c r="U18" s="39"/>
      <c r="V18" s="27">
        <f t="shared" si="0"/>
        <v>81.7</v>
      </c>
      <c r="W18" s="37">
        <f t="shared" si="1"/>
        <v>10</v>
      </c>
      <c r="X18" s="39">
        <v>29</v>
      </c>
      <c r="Y18" s="39">
        <v>82.84</v>
      </c>
      <c r="Z18" s="39">
        <v>4</v>
      </c>
      <c r="AA18" s="48">
        <f t="shared" si="2"/>
        <v>82.384</v>
      </c>
      <c r="AB18" s="40"/>
      <c r="AC18" s="40"/>
      <c r="AD18" s="40"/>
      <c r="AE18" s="40"/>
    </row>
    <row r="19" spans="1:31" ht="14.5" x14ac:dyDescent="0.3">
      <c r="A19" s="36" t="s">
        <v>53</v>
      </c>
      <c r="B19" s="39">
        <v>86</v>
      </c>
      <c r="C19" s="39">
        <v>2</v>
      </c>
      <c r="D19" s="39">
        <v>80</v>
      </c>
      <c r="E19" s="39">
        <v>1</v>
      </c>
      <c r="F19" s="39">
        <v>74</v>
      </c>
      <c r="G19" s="39">
        <v>2</v>
      </c>
      <c r="H19" s="39">
        <v>77</v>
      </c>
      <c r="I19" s="39">
        <v>1</v>
      </c>
      <c r="J19" s="39">
        <v>78</v>
      </c>
      <c r="K19" s="39">
        <v>2</v>
      </c>
      <c r="L19" s="39">
        <v>83</v>
      </c>
      <c r="M19" s="39">
        <v>1</v>
      </c>
      <c r="N19" s="39"/>
      <c r="O19" s="39"/>
      <c r="P19" s="39"/>
      <c r="Q19" s="39"/>
      <c r="R19" s="39"/>
      <c r="S19" s="39"/>
      <c r="T19" s="39"/>
      <c r="U19" s="39"/>
      <c r="V19" s="27">
        <f t="shared" si="0"/>
        <v>79.555555555555557</v>
      </c>
      <c r="W19" s="37">
        <f t="shared" si="1"/>
        <v>9</v>
      </c>
      <c r="X19" s="39">
        <v>26</v>
      </c>
      <c r="Y19" s="39">
        <v>77.59</v>
      </c>
      <c r="Z19" s="39">
        <v>4</v>
      </c>
      <c r="AA19" s="48">
        <f t="shared" si="2"/>
        <v>78.376222222222225</v>
      </c>
      <c r="AB19" s="40"/>
      <c r="AC19" s="40"/>
      <c r="AD19" s="40"/>
      <c r="AE19" s="40"/>
    </row>
    <row r="20" spans="1:31" ht="14.5" x14ac:dyDescent="0.3">
      <c r="A20" s="36" t="s">
        <v>54</v>
      </c>
      <c r="B20" s="39">
        <v>86</v>
      </c>
      <c r="C20" s="39">
        <v>2</v>
      </c>
      <c r="D20" s="39">
        <v>83</v>
      </c>
      <c r="E20" s="39">
        <v>2</v>
      </c>
      <c r="F20" s="39">
        <v>82</v>
      </c>
      <c r="G20" s="39">
        <v>1</v>
      </c>
      <c r="H20" s="39">
        <v>85</v>
      </c>
      <c r="I20" s="39">
        <v>2</v>
      </c>
      <c r="J20" s="39">
        <v>82</v>
      </c>
      <c r="K20" s="39">
        <v>1</v>
      </c>
      <c r="L20" s="39">
        <v>80</v>
      </c>
      <c r="M20" s="39">
        <v>1</v>
      </c>
      <c r="N20" s="39"/>
      <c r="O20" s="39"/>
      <c r="P20" s="39"/>
      <c r="Q20" s="39"/>
      <c r="R20" s="39"/>
      <c r="S20" s="39"/>
      <c r="T20" s="39"/>
      <c r="U20" s="39"/>
      <c r="V20" s="27">
        <f t="shared" si="0"/>
        <v>83.555555555555557</v>
      </c>
      <c r="W20" s="37">
        <f t="shared" si="1"/>
        <v>9</v>
      </c>
      <c r="X20" s="39">
        <v>26</v>
      </c>
      <c r="Y20" s="39">
        <v>82.24</v>
      </c>
      <c r="Z20" s="39">
        <v>4</v>
      </c>
      <c r="AA20" s="48">
        <f t="shared" si="2"/>
        <v>82.766222222222211</v>
      </c>
      <c r="AB20" s="40"/>
      <c r="AC20" s="40"/>
      <c r="AD20" s="40"/>
      <c r="AE20" s="40"/>
    </row>
    <row r="21" spans="1:31" ht="14.5" x14ac:dyDescent="0.3">
      <c r="A21" s="36" t="s">
        <v>55</v>
      </c>
      <c r="B21" s="39">
        <v>85</v>
      </c>
      <c r="C21" s="39">
        <v>2</v>
      </c>
      <c r="D21" s="39">
        <v>79</v>
      </c>
      <c r="E21" s="39">
        <v>1</v>
      </c>
      <c r="F21" s="39">
        <v>70</v>
      </c>
      <c r="G21" s="39">
        <v>2</v>
      </c>
      <c r="H21" s="39">
        <v>80</v>
      </c>
      <c r="I21" s="39">
        <v>2</v>
      </c>
      <c r="J21" s="39">
        <v>79</v>
      </c>
      <c r="K21" s="39">
        <v>1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27">
        <f t="shared" si="0"/>
        <v>78.5</v>
      </c>
      <c r="W21" s="37">
        <f t="shared" si="1"/>
        <v>8</v>
      </c>
      <c r="X21" s="39">
        <v>26</v>
      </c>
      <c r="Y21" s="39">
        <v>75.22</v>
      </c>
      <c r="Z21" s="39">
        <v>4</v>
      </c>
      <c r="AA21" s="48">
        <f t="shared" si="2"/>
        <v>76.531999999999996</v>
      </c>
      <c r="AB21" s="40"/>
      <c r="AC21" s="40"/>
      <c r="AD21" s="40"/>
      <c r="AE21" s="40"/>
    </row>
    <row r="22" spans="1:31" ht="14.5" x14ac:dyDescent="0.3">
      <c r="A22" s="36" t="s">
        <v>56</v>
      </c>
      <c r="B22" s="39">
        <v>84</v>
      </c>
      <c r="C22" s="39">
        <v>2</v>
      </c>
      <c r="D22" s="39">
        <v>82</v>
      </c>
      <c r="E22" s="39">
        <v>2</v>
      </c>
      <c r="F22" s="39">
        <v>82</v>
      </c>
      <c r="G22" s="39">
        <v>1</v>
      </c>
      <c r="H22" s="39">
        <v>81</v>
      </c>
      <c r="I22" s="39">
        <v>2</v>
      </c>
      <c r="J22" s="39">
        <v>81</v>
      </c>
      <c r="K22" s="39">
        <v>2</v>
      </c>
      <c r="L22" s="39">
        <v>80</v>
      </c>
      <c r="M22" s="39">
        <v>1</v>
      </c>
      <c r="N22" s="39"/>
      <c r="O22" s="39"/>
      <c r="P22" s="39"/>
      <c r="Q22" s="39"/>
      <c r="R22" s="39"/>
      <c r="S22" s="39"/>
      <c r="T22" s="39"/>
      <c r="U22" s="39"/>
      <c r="V22" s="27">
        <f t="shared" si="0"/>
        <v>81.8</v>
      </c>
      <c r="W22" s="37">
        <f t="shared" si="1"/>
        <v>10</v>
      </c>
      <c r="X22" s="39">
        <v>27</v>
      </c>
      <c r="Y22" s="39">
        <v>83.53</v>
      </c>
      <c r="Z22" s="39">
        <v>4</v>
      </c>
      <c r="AA22" s="48">
        <f t="shared" si="2"/>
        <v>82.837999999999994</v>
      </c>
      <c r="AB22" s="40"/>
      <c r="AC22" s="40"/>
      <c r="AD22" s="40"/>
      <c r="AE22" s="40"/>
    </row>
    <row r="23" spans="1:31" ht="14.5" x14ac:dyDescent="0.3">
      <c r="A23" s="36" t="s">
        <v>57</v>
      </c>
      <c r="B23" s="39">
        <v>83</v>
      </c>
      <c r="C23" s="39">
        <v>2</v>
      </c>
      <c r="D23" s="39">
        <v>79</v>
      </c>
      <c r="E23" s="39">
        <v>1</v>
      </c>
      <c r="F23" s="39">
        <v>82</v>
      </c>
      <c r="G23" s="39">
        <v>2</v>
      </c>
      <c r="H23" s="39">
        <v>82</v>
      </c>
      <c r="I23" s="39">
        <v>2</v>
      </c>
      <c r="J23" s="39">
        <v>79</v>
      </c>
      <c r="K23" s="39">
        <v>1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27">
        <f t="shared" si="0"/>
        <v>81.5</v>
      </c>
      <c r="W23" s="37">
        <f t="shared" si="1"/>
        <v>8</v>
      </c>
      <c r="X23" s="39">
        <v>26</v>
      </c>
      <c r="Y23" s="39">
        <v>77.89</v>
      </c>
      <c r="Z23" s="39">
        <v>4</v>
      </c>
      <c r="AA23" s="48">
        <f t="shared" si="2"/>
        <v>79.334000000000003</v>
      </c>
      <c r="AB23" s="40"/>
      <c r="AC23" s="40"/>
      <c r="AD23" s="40"/>
      <c r="AE23" s="40"/>
    </row>
    <row r="24" spans="1:31" ht="14.5" x14ac:dyDescent="0.3">
      <c r="A24" s="36">
        <v>211566</v>
      </c>
      <c r="B24" s="39">
        <v>76</v>
      </c>
      <c r="C24" s="39">
        <v>1</v>
      </c>
      <c r="D24" s="39">
        <v>75</v>
      </c>
      <c r="E24" s="39">
        <v>3</v>
      </c>
      <c r="F24" s="39">
        <v>88</v>
      </c>
      <c r="G24" s="39">
        <v>2</v>
      </c>
      <c r="H24" s="39">
        <v>77</v>
      </c>
      <c r="I24" s="39">
        <v>1</v>
      </c>
      <c r="J24" s="39">
        <v>82</v>
      </c>
      <c r="K24" s="39">
        <v>2</v>
      </c>
      <c r="L24" s="39">
        <v>81</v>
      </c>
      <c r="M24" s="39">
        <v>2</v>
      </c>
      <c r="N24" s="39">
        <v>84</v>
      </c>
      <c r="O24" s="39">
        <v>1</v>
      </c>
      <c r="P24" s="39"/>
      <c r="Q24" s="39"/>
      <c r="R24" s="39"/>
      <c r="S24" s="39"/>
      <c r="T24" s="39"/>
      <c r="U24" s="39"/>
      <c r="V24" s="27">
        <v>80.333333333333329</v>
      </c>
      <c r="W24" s="37">
        <v>12</v>
      </c>
      <c r="X24" s="39"/>
      <c r="Y24" s="39">
        <v>78.63</v>
      </c>
      <c r="Z24" s="39"/>
      <c r="AA24" s="48">
        <f t="shared" si="2"/>
        <v>79.311333333333323</v>
      </c>
      <c r="AB24" s="40"/>
      <c r="AC24" s="40"/>
      <c r="AD24" s="40"/>
      <c r="AE24" s="40"/>
    </row>
    <row r="25" spans="1:31" ht="14.5" x14ac:dyDescent="0.3">
      <c r="A25" s="36">
        <v>211567</v>
      </c>
      <c r="B25" s="39">
        <v>87</v>
      </c>
      <c r="C25" s="39">
        <v>1</v>
      </c>
      <c r="D25" s="39">
        <v>80</v>
      </c>
      <c r="E25" s="39">
        <v>3</v>
      </c>
      <c r="F25" s="39">
        <v>90</v>
      </c>
      <c r="G25" s="39">
        <v>2</v>
      </c>
      <c r="H25" s="39">
        <v>88</v>
      </c>
      <c r="I25" s="39">
        <v>2</v>
      </c>
      <c r="J25" s="39">
        <v>82</v>
      </c>
      <c r="K25" s="39">
        <v>1</v>
      </c>
      <c r="L25" s="39">
        <v>81</v>
      </c>
      <c r="M25" s="39">
        <v>2</v>
      </c>
      <c r="N25" s="39">
        <v>85</v>
      </c>
      <c r="O25" s="39">
        <v>1</v>
      </c>
      <c r="P25" s="39"/>
      <c r="Q25" s="39"/>
      <c r="R25" s="39"/>
      <c r="S25" s="39"/>
      <c r="T25" s="39"/>
      <c r="U25" s="39"/>
      <c r="V25" s="27">
        <v>84.333333333333329</v>
      </c>
      <c r="W25" s="37">
        <v>12</v>
      </c>
      <c r="X25" s="39"/>
      <c r="Y25" s="39">
        <v>84.13</v>
      </c>
      <c r="Z25" s="39"/>
      <c r="AA25" s="48">
        <f t="shared" si="2"/>
        <v>84.211333333333329</v>
      </c>
      <c r="AB25" s="40"/>
      <c r="AC25" s="40"/>
      <c r="AD25" s="40"/>
      <c r="AE25" s="40"/>
    </row>
    <row r="26" spans="1:31" ht="14.5" x14ac:dyDescent="0.3">
      <c r="A26" s="36">
        <v>211568</v>
      </c>
      <c r="B26" s="39">
        <v>86</v>
      </c>
      <c r="C26" s="39">
        <v>1</v>
      </c>
      <c r="D26" s="39">
        <v>80</v>
      </c>
      <c r="E26" s="39">
        <v>1</v>
      </c>
      <c r="F26" s="39">
        <v>78</v>
      </c>
      <c r="G26" s="39">
        <v>3</v>
      </c>
      <c r="H26" s="39">
        <v>88</v>
      </c>
      <c r="I26" s="39">
        <v>2</v>
      </c>
      <c r="J26" s="39">
        <v>82</v>
      </c>
      <c r="K26" s="39">
        <v>1</v>
      </c>
      <c r="L26" s="39">
        <v>83</v>
      </c>
      <c r="M26" s="39">
        <v>2</v>
      </c>
      <c r="N26" s="39">
        <v>78</v>
      </c>
      <c r="O26" s="39">
        <v>1</v>
      </c>
      <c r="P26" s="39"/>
      <c r="Q26" s="39"/>
      <c r="R26" s="39"/>
      <c r="S26" s="39"/>
      <c r="T26" s="39"/>
      <c r="U26" s="39"/>
      <c r="V26" s="27">
        <v>82</v>
      </c>
      <c r="W26" s="37">
        <v>11</v>
      </c>
      <c r="X26" s="39"/>
      <c r="Y26" s="39">
        <v>83.25</v>
      </c>
      <c r="Z26" s="39"/>
      <c r="AA26" s="48">
        <f t="shared" si="2"/>
        <v>82.75</v>
      </c>
      <c r="AB26" s="40"/>
      <c r="AC26" s="40"/>
      <c r="AD26" s="40"/>
      <c r="AE26" s="40"/>
    </row>
  </sheetData>
  <sortState xmlns:xlrd2="http://schemas.microsoft.com/office/spreadsheetml/2017/richdata2" ref="A3:AE26">
    <sortCondition ref="A3:A26"/>
  </sortState>
  <mergeCells count="12">
    <mergeCell ref="AE1:AE2"/>
    <mergeCell ref="W1:W2"/>
    <mergeCell ref="X1:X2"/>
    <mergeCell ref="Y1:Y2"/>
    <mergeCell ref="Z1:Z2"/>
    <mergeCell ref="AA1:AA2"/>
    <mergeCell ref="A1:A2"/>
    <mergeCell ref="V1:V2"/>
    <mergeCell ref="AB1:AB2"/>
    <mergeCell ref="AC1:AC2"/>
    <mergeCell ref="AD1:AD2"/>
    <mergeCell ref="B1:Q1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0"/>
  <sheetViews>
    <sheetView topLeftCell="M1" workbookViewId="0">
      <selection activeCell="W3" sqref="W3"/>
    </sheetView>
  </sheetViews>
  <sheetFormatPr defaultColWidth="9" defaultRowHeight="14" x14ac:dyDescent="0.3"/>
  <sheetData>
    <row r="1" spans="1:29" s="1" customFormat="1" ht="15" customHeight="1" x14ac:dyDescent="0.3">
      <c r="A1" s="60" t="s">
        <v>0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78" t="s">
        <v>2</v>
      </c>
      <c r="S1" s="78" t="s">
        <v>3</v>
      </c>
      <c r="T1" s="93" t="s">
        <v>4</v>
      </c>
      <c r="U1" s="78" t="s">
        <v>5</v>
      </c>
      <c r="V1" s="60" t="s">
        <v>6</v>
      </c>
      <c r="W1" s="79" t="s">
        <v>7</v>
      </c>
      <c r="X1" s="79" t="s">
        <v>8</v>
      </c>
      <c r="Y1" s="84" t="s">
        <v>9</v>
      </c>
      <c r="Z1" s="62" t="s">
        <v>11</v>
      </c>
      <c r="AA1" s="76" t="s">
        <v>12</v>
      </c>
      <c r="AB1"/>
      <c r="AC1"/>
    </row>
    <row r="2" spans="1:29" s="2" customFormat="1" ht="14.25" customHeight="1" x14ac:dyDescent="0.3">
      <c r="A2" s="85"/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  <c r="R2" s="75"/>
      <c r="S2" s="75"/>
      <c r="T2" s="94"/>
      <c r="U2" s="75"/>
      <c r="V2" s="85"/>
      <c r="W2" s="79"/>
      <c r="X2" s="75"/>
      <c r="Y2" s="85"/>
      <c r="Z2" s="75"/>
      <c r="AA2" s="77"/>
      <c r="AB2"/>
      <c r="AC2"/>
    </row>
    <row r="3" spans="1:29" ht="14.5" x14ac:dyDescent="0.3">
      <c r="A3" s="26">
        <v>211244</v>
      </c>
      <c r="B3" s="8">
        <v>79</v>
      </c>
      <c r="C3" s="8">
        <v>1</v>
      </c>
      <c r="D3" s="8">
        <v>88</v>
      </c>
      <c r="E3" s="8">
        <v>2</v>
      </c>
      <c r="F3" s="8">
        <v>81</v>
      </c>
      <c r="G3" s="8">
        <v>1</v>
      </c>
      <c r="H3" s="8">
        <v>81</v>
      </c>
      <c r="I3" s="10">
        <v>1</v>
      </c>
      <c r="J3" s="8">
        <v>82</v>
      </c>
      <c r="K3" s="8">
        <v>3</v>
      </c>
      <c r="L3" s="8">
        <v>85</v>
      </c>
      <c r="M3" s="8">
        <v>1</v>
      </c>
      <c r="N3" s="8"/>
      <c r="O3" s="8"/>
      <c r="P3" s="8"/>
      <c r="Q3" s="8"/>
      <c r="R3" s="17">
        <f t="shared" ref="R3:R19" si="0">(B3*C3+D3*E3+F3*G3+H3*I3+J3*K3+L3*M3+N3*O3+P3*Q3)/S3</f>
        <v>83.111111111111114</v>
      </c>
      <c r="S3" s="18">
        <f t="shared" ref="S3:S19" si="1">C3+E3+G3+I3+K3+M3+O3+Q3</f>
        <v>9</v>
      </c>
      <c r="T3" s="8">
        <v>26</v>
      </c>
      <c r="U3" s="10">
        <v>80.61</v>
      </c>
      <c r="V3" s="10">
        <v>5</v>
      </c>
      <c r="W3" s="14">
        <f t="shared" ref="W3:W20" si="2">0.6*U3+0.4*R3</f>
        <v>81.610444444444454</v>
      </c>
      <c r="X3" s="8"/>
      <c r="Y3" s="8"/>
      <c r="Z3" s="8"/>
      <c r="AA3" s="15"/>
    </row>
    <row r="4" spans="1:29" ht="14.5" x14ac:dyDescent="0.3">
      <c r="A4" s="26">
        <v>211245</v>
      </c>
      <c r="B4" s="8">
        <v>84</v>
      </c>
      <c r="C4" s="8">
        <v>1</v>
      </c>
      <c r="D4" s="8">
        <v>88</v>
      </c>
      <c r="E4" s="8">
        <v>2</v>
      </c>
      <c r="F4" s="8">
        <v>95</v>
      </c>
      <c r="G4" s="8">
        <v>1</v>
      </c>
      <c r="H4" s="8">
        <v>77</v>
      </c>
      <c r="I4" s="10">
        <v>1</v>
      </c>
      <c r="J4" s="8">
        <v>80</v>
      </c>
      <c r="K4" s="8">
        <v>1</v>
      </c>
      <c r="L4" s="8">
        <v>86</v>
      </c>
      <c r="M4" s="8">
        <v>1</v>
      </c>
      <c r="N4" s="8">
        <v>84</v>
      </c>
      <c r="O4" s="8">
        <v>1</v>
      </c>
      <c r="P4" s="8">
        <v>78</v>
      </c>
      <c r="Q4" s="8">
        <v>2</v>
      </c>
      <c r="R4" s="17">
        <f t="shared" si="0"/>
        <v>83.8</v>
      </c>
      <c r="S4" s="18">
        <f t="shared" si="1"/>
        <v>10</v>
      </c>
      <c r="T4" s="8">
        <v>29</v>
      </c>
      <c r="U4" s="10">
        <v>84.47</v>
      </c>
      <c r="V4" s="10">
        <v>5</v>
      </c>
      <c r="W4" s="14">
        <f t="shared" si="2"/>
        <v>84.201999999999998</v>
      </c>
      <c r="X4" s="8"/>
      <c r="Y4" s="8"/>
      <c r="Z4" s="8"/>
      <c r="AA4" s="15"/>
    </row>
    <row r="5" spans="1:29" ht="14.5" x14ac:dyDescent="0.3">
      <c r="A5" s="26">
        <v>211246</v>
      </c>
      <c r="B5" s="8">
        <v>80</v>
      </c>
      <c r="C5" s="8">
        <v>1</v>
      </c>
      <c r="D5" s="8">
        <v>88</v>
      </c>
      <c r="E5" s="8">
        <v>2</v>
      </c>
      <c r="F5" s="8">
        <v>75</v>
      </c>
      <c r="G5" s="8">
        <v>2</v>
      </c>
      <c r="H5" s="8">
        <v>81</v>
      </c>
      <c r="I5" s="10">
        <v>1</v>
      </c>
      <c r="J5" s="8">
        <v>80</v>
      </c>
      <c r="K5" s="8">
        <v>1</v>
      </c>
      <c r="L5" s="8">
        <v>76</v>
      </c>
      <c r="M5" s="8">
        <v>2</v>
      </c>
      <c r="N5" s="8">
        <v>78</v>
      </c>
      <c r="O5" s="8">
        <v>2</v>
      </c>
      <c r="P5" s="8">
        <v>84</v>
      </c>
      <c r="Q5" s="8">
        <v>1</v>
      </c>
      <c r="R5" s="17">
        <f t="shared" si="0"/>
        <v>79.916666666666671</v>
      </c>
      <c r="S5" s="18">
        <f t="shared" si="1"/>
        <v>12</v>
      </c>
      <c r="T5" s="8">
        <v>30</v>
      </c>
      <c r="U5" s="10">
        <v>81.94</v>
      </c>
      <c r="V5" s="10">
        <v>5</v>
      </c>
      <c r="W5" s="14">
        <f t="shared" si="2"/>
        <v>81.130666666666656</v>
      </c>
      <c r="X5" s="8"/>
      <c r="Y5" s="8"/>
      <c r="Z5" s="8"/>
      <c r="AA5" s="15"/>
    </row>
    <row r="6" spans="1:29" ht="14.5" x14ac:dyDescent="0.3">
      <c r="A6" s="26">
        <v>211247</v>
      </c>
      <c r="B6" s="8">
        <v>86</v>
      </c>
      <c r="C6" s="8">
        <v>2</v>
      </c>
      <c r="D6" s="8">
        <v>82</v>
      </c>
      <c r="E6" s="8">
        <v>1</v>
      </c>
      <c r="F6" s="8">
        <v>79</v>
      </c>
      <c r="G6" s="8">
        <v>1</v>
      </c>
      <c r="H6" s="8">
        <v>98</v>
      </c>
      <c r="I6" s="10">
        <v>2</v>
      </c>
      <c r="J6" s="8">
        <v>86</v>
      </c>
      <c r="K6" s="8">
        <v>1</v>
      </c>
      <c r="L6" s="8">
        <v>80</v>
      </c>
      <c r="M6" s="8">
        <v>1</v>
      </c>
      <c r="N6" s="8"/>
      <c r="O6" s="8"/>
      <c r="P6" s="8"/>
      <c r="Q6" s="8"/>
      <c r="R6" s="17">
        <f t="shared" si="0"/>
        <v>86.875</v>
      </c>
      <c r="S6" s="18">
        <f t="shared" si="1"/>
        <v>8</v>
      </c>
      <c r="T6" s="8">
        <v>27</v>
      </c>
      <c r="U6" s="10">
        <v>82.63</v>
      </c>
      <c r="V6" s="10">
        <v>5</v>
      </c>
      <c r="W6" s="14">
        <f t="shared" si="2"/>
        <v>84.328000000000003</v>
      </c>
      <c r="X6" s="8"/>
      <c r="Y6" s="8"/>
      <c r="Z6" s="8"/>
      <c r="AA6" s="15"/>
    </row>
    <row r="7" spans="1:29" ht="14.5" x14ac:dyDescent="0.3">
      <c r="A7" s="26">
        <v>211248</v>
      </c>
      <c r="B7" s="8">
        <v>86</v>
      </c>
      <c r="C7" s="8">
        <v>2</v>
      </c>
      <c r="D7" s="8">
        <v>84</v>
      </c>
      <c r="E7" s="8">
        <v>3</v>
      </c>
      <c r="F7" s="8">
        <v>80</v>
      </c>
      <c r="G7" s="8">
        <v>1</v>
      </c>
      <c r="H7" s="8">
        <v>82</v>
      </c>
      <c r="I7" s="10">
        <v>1</v>
      </c>
      <c r="J7" s="8">
        <v>71</v>
      </c>
      <c r="K7" s="8">
        <v>3</v>
      </c>
      <c r="L7" s="8">
        <v>79</v>
      </c>
      <c r="M7" s="8">
        <v>1</v>
      </c>
      <c r="N7" s="8"/>
      <c r="O7" s="8"/>
      <c r="P7" s="8"/>
      <c r="Q7" s="8"/>
      <c r="R7" s="17">
        <f t="shared" si="0"/>
        <v>79.818181818181813</v>
      </c>
      <c r="S7" s="18">
        <f t="shared" si="1"/>
        <v>11</v>
      </c>
      <c r="T7" s="8">
        <v>26</v>
      </c>
      <c r="U7" s="10">
        <v>79.5</v>
      </c>
      <c r="V7" s="10">
        <v>5</v>
      </c>
      <c r="W7" s="14">
        <f t="shared" si="2"/>
        <v>79.627272727272725</v>
      </c>
      <c r="X7" s="8"/>
      <c r="Y7" s="8"/>
      <c r="Z7" s="8"/>
      <c r="AA7" s="15"/>
    </row>
    <row r="8" spans="1:29" ht="14.5" x14ac:dyDescent="0.3">
      <c r="A8" s="26">
        <v>211249</v>
      </c>
      <c r="B8" s="8">
        <v>86</v>
      </c>
      <c r="C8" s="8">
        <v>2</v>
      </c>
      <c r="D8" s="8">
        <v>81</v>
      </c>
      <c r="E8" s="8">
        <v>1</v>
      </c>
      <c r="F8" s="8">
        <v>81</v>
      </c>
      <c r="G8" s="8">
        <v>1</v>
      </c>
      <c r="H8" s="8">
        <v>82</v>
      </c>
      <c r="I8" s="10">
        <v>2</v>
      </c>
      <c r="J8" s="8">
        <v>82</v>
      </c>
      <c r="K8" s="8">
        <v>1</v>
      </c>
      <c r="L8" s="8">
        <v>87</v>
      </c>
      <c r="M8" s="8">
        <v>2</v>
      </c>
      <c r="N8" s="8">
        <v>82</v>
      </c>
      <c r="O8" s="8">
        <v>1</v>
      </c>
      <c r="P8" s="8"/>
      <c r="Q8" s="8"/>
      <c r="R8" s="17">
        <f t="shared" si="0"/>
        <v>83.6</v>
      </c>
      <c r="S8" s="18">
        <f t="shared" si="1"/>
        <v>10</v>
      </c>
      <c r="T8" s="8">
        <v>28</v>
      </c>
      <c r="U8" s="10">
        <v>79.39</v>
      </c>
      <c r="V8" s="10">
        <v>5</v>
      </c>
      <c r="W8" s="14">
        <f t="shared" si="2"/>
        <v>81.073999999999998</v>
      </c>
      <c r="X8" s="8"/>
      <c r="Y8" s="8"/>
      <c r="Z8" s="8"/>
      <c r="AA8" s="15"/>
    </row>
    <row r="9" spans="1:29" ht="14.5" x14ac:dyDescent="0.3">
      <c r="A9" s="26">
        <v>211250</v>
      </c>
      <c r="B9" s="8">
        <v>86</v>
      </c>
      <c r="C9" s="8">
        <v>2</v>
      </c>
      <c r="D9" s="8">
        <v>78</v>
      </c>
      <c r="E9" s="8">
        <v>1</v>
      </c>
      <c r="F9" s="8">
        <v>79</v>
      </c>
      <c r="G9" s="8">
        <v>1</v>
      </c>
      <c r="H9" s="8">
        <v>81</v>
      </c>
      <c r="I9" s="10">
        <v>1</v>
      </c>
      <c r="J9" s="8">
        <v>80</v>
      </c>
      <c r="K9" s="8">
        <v>2</v>
      </c>
      <c r="L9" s="8">
        <v>82</v>
      </c>
      <c r="M9" s="8">
        <v>1</v>
      </c>
      <c r="N9" s="8"/>
      <c r="O9" s="8"/>
      <c r="P9" s="8"/>
      <c r="Q9" s="8"/>
      <c r="R9" s="17">
        <f t="shared" si="0"/>
        <v>81.5</v>
      </c>
      <c r="S9" s="18">
        <f t="shared" si="1"/>
        <v>8</v>
      </c>
      <c r="T9" s="8">
        <v>26</v>
      </c>
      <c r="U9" s="10">
        <v>75.94</v>
      </c>
      <c r="V9" s="10">
        <v>5</v>
      </c>
      <c r="W9" s="14">
        <f t="shared" si="2"/>
        <v>78.164000000000001</v>
      </c>
      <c r="X9" s="8"/>
      <c r="Y9" s="8"/>
      <c r="Z9" s="8"/>
      <c r="AA9" s="15"/>
    </row>
    <row r="10" spans="1:29" ht="14.5" x14ac:dyDescent="0.3">
      <c r="A10" s="26">
        <v>211251</v>
      </c>
      <c r="B10" s="8">
        <v>87</v>
      </c>
      <c r="C10" s="8">
        <v>2</v>
      </c>
      <c r="D10" s="8">
        <v>81</v>
      </c>
      <c r="E10" s="8">
        <v>1</v>
      </c>
      <c r="F10" s="8">
        <v>80</v>
      </c>
      <c r="G10" s="8">
        <v>1</v>
      </c>
      <c r="H10" s="8">
        <v>82</v>
      </c>
      <c r="I10" s="10">
        <v>2</v>
      </c>
      <c r="J10" s="8">
        <v>79</v>
      </c>
      <c r="K10" s="8">
        <v>1</v>
      </c>
      <c r="L10" s="8">
        <v>79</v>
      </c>
      <c r="M10" s="8">
        <v>1</v>
      </c>
      <c r="N10" s="8"/>
      <c r="O10" s="8"/>
      <c r="P10" s="8"/>
      <c r="Q10" s="8"/>
      <c r="R10" s="17">
        <f t="shared" si="0"/>
        <v>82.125</v>
      </c>
      <c r="S10" s="18">
        <f t="shared" si="1"/>
        <v>8</v>
      </c>
      <c r="T10" s="8">
        <v>27</v>
      </c>
      <c r="U10" s="10">
        <v>79.89</v>
      </c>
      <c r="V10" s="10">
        <v>5</v>
      </c>
      <c r="W10" s="14">
        <f t="shared" si="2"/>
        <v>80.783999999999992</v>
      </c>
      <c r="X10" s="8"/>
      <c r="Y10" s="8"/>
      <c r="Z10" s="8"/>
      <c r="AA10" s="15"/>
    </row>
    <row r="11" spans="1:29" ht="14.5" x14ac:dyDescent="0.3">
      <c r="A11" s="26">
        <v>211252</v>
      </c>
      <c r="B11" s="8">
        <v>77</v>
      </c>
      <c r="C11" s="8">
        <v>1</v>
      </c>
      <c r="D11" s="8">
        <v>81</v>
      </c>
      <c r="E11" s="8">
        <v>2</v>
      </c>
      <c r="F11" s="8">
        <v>78</v>
      </c>
      <c r="G11" s="8">
        <v>1</v>
      </c>
      <c r="H11" s="8">
        <v>78</v>
      </c>
      <c r="I11" s="10">
        <v>1</v>
      </c>
      <c r="J11" s="8">
        <v>81</v>
      </c>
      <c r="K11" s="8">
        <v>3</v>
      </c>
      <c r="L11" s="8">
        <v>80</v>
      </c>
      <c r="M11" s="8">
        <v>1</v>
      </c>
      <c r="N11" s="8"/>
      <c r="O11" s="8"/>
      <c r="P11" s="8"/>
      <c r="Q11" s="8"/>
      <c r="R11" s="17">
        <f t="shared" si="0"/>
        <v>79.777777777777771</v>
      </c>
      <c r="S11" s="18">
        <f t="shared" si="1"/>
        <v>9</v>
      </c>
      <c r="T11" s="8">
        <v>27</v>
      </c>
      <c r="U11" s="10">
        <v>78.94</v>
      </c>
      <c r="V11" s="10">
        <v>6</v>
      </c>
      <c r="W11" s="14">
        <f t="shared" si="2"/>
        <v>79.275111111111102</v>
      </c>
      <c r="X11" s="8"/>
      <c r="Y11" s="8"/>
      <c r="Z11" s="8"/>
      <c r="AA11" s="15"/>
    </row>
    <row r="12" spans="1:29" ht="14.5" x14ac:dyDescent="0.3">
      <c r="A12" s="26">
        <v>211253</v>
      </c>
      <c r="B12" s="26">
        <v>75</v>
      </c>
      <c r="C12" s="26">
        <v>2</v>
      </c>
      <c r="D12" s="26">
        <v>85</v>
      </c>
      <c r="E12" s="26">
        <v>2</v>
      </c>
      <c r="F12" s="26">
        <v>80</v>
      </c>
      <c r="G12" s="26">
        <v>1</v>
      </c>
      <c r="H12" s="26">
        <v>80</v>
      </c>
      <c r="I12" s="26">
        <v>1</v>
      </c>
      <c r="J12" s="26">
        <v>81</v>
      </c>
      <c r="K12" s="26">
        <v>1</v>
      </c>
      <c r="L12" s="26"/>
      <c r="M12" s="26"/>
      <c r="N12" s="26"/>
      <c r="O12" s="26"/>
      <c r="P12" s="8"/>
      <c r="Q12" s="8"/>
      <c r="R12" s="17">
        <f t="shared" si="0"/>
        <v>80.142857142857139</v>
      </c>
      <c r="S12" s="18">
        <f t="shared" si="1"/>
        <v>7</v>
      </c>
      <c r="T12" s="8">
        <v>29</v>
      </c>
      <c r="U12" s="10">
        <v>81.27</v>
      </c>
      <c r="V12" s="10">
        <v>5</v>
      </c>
      <c r="W12" s="14">
        <f t="shared" si="2"/>
        <v>80.81914285714285</v>
      </c>
      <c r="X12" s="8"/>
      <c r="Y12" s="8"/>
      <c r="Z12" s="8"/>
      <c r="AA12" s="15"/>
    </row>
    <row r="13" spans="1:29" ht="14.5" x14ac:dyDescent="0.3">
      <c r="A13" s="26">
        <v>211254</v>
      </c>
      <c r="B13" s="8">
        <v>75</v>
      </c>
      <c r="C13" s="8">
        <v>1</v>
      </c>
      <c r="D13" s="8">
        <v>71</v>
      </c>
      <c r="E13" s="8">
        <v>2</v>
      </c>
      <c r="F13" s="8">
        <v>78</v>
      </c>
      <c r="G13" s="8">
        <v>1</v>
      </c>
      <c r="H13" s="8">
        <v>74</v>
      </c>
      <c r="I13" s="10">
        <v>1</v>
      </c>
      <c r="J13" s="8">
        <v>79</v>
      </c>
      <c r="K13" s="8">
        <v>1</v>
      </c>
      <c r="L13" s="8"/>
      <c r="M13" s="8"/>
      <c r="N13" s="8"/>
      <c r="O13" s="8"/>
      <c r="P13" s="8"/>
      <c r="Q13" s="8"/>
      <c r="R13" s="17">
        <f t="shared" si="0"/>
        <v>74.666666666666671</v>
      </c>
      <c r="S13" s="18">
        <f t="shared" si="1"/>
        <v>6</v>
      </c>
      <c r="T13" s="8">
        <v>26</v>
      </c>
      <c r="U13" s="10">
        <v>76.33</v>
      </c>
      <c r="V13" s="10">
        <v>5</v>
      </c>
      <c r="W13" s="14">
        <f t="shared" si="2"/>
        <v>75.664666666666662</v>
      </c>
      <c r="X13" s="8"/>
      <c r="Y13" s="8"/>
      <c r="Z13" s="8"/>
      <c r="AA13" s="15"/>
    </row>
    <row r="14" spans="1:29" ht="14.5" x14ac:dyDescent="0.3">
      <c r="A14" s="26">
        <v>211255</v>
      </c>
      <c r="B14" s="8">
        <v>76</v>
      </c>
      <c r="C14" s="8">
        <v>1</v>
      </c>
      <c r="D14" s="8">
        <v>88</v>
      </c>
      <c r="E14" s="8">
        <v>2</v>
      </c>
      <c r="F14" s="8">
        <v>82</v>
      </c>
      <c r="G14" s="8">
        <v>1</v>
      </c>
      <c r="H14" s="8">
        <v>82</v>
      </c>
      <c r="I14" s="10">
        <v>1</v>
      </c>
      <c r="J14" s="8">
        <v>77</v>
      </c>
      <c r="K14" s="8">
        <v>2</v>
      </c>
      <c r="L14" s="8">
        <v>81</v>
      </c>
      <c r="M14" s="8">
        <v>1</v>
      </c>
      <c r="N14" s="8"/>
      <c r="O14" s="8"/>
      <c r="P14" s="8"/>
      <c r="Q14" s="8"/>
      <c r="R14" s="17">
        <f t="shared" si="0"/>
        <v>81.375</v>
      </c>
      <c r="S14" s="18">
        <f t="shared" si="1"/>
        <v>8</v>
      </c>
      <c r="T14" s="8">
        <v>27</v>
      </c>
      <c r="U14" s="10">
        <v>79.680000000000007</v>
      </c>
      <c r="V14" s="10">
        <v>5</v>
      </c>
      <c r="W14" s="14">
        <f t="shared" si="2"/>
        <v>80.358000000000004</v>
      </c>
      <c r="X14" s="8"/>
      <c r="Y14" s="8"/>
      <c r="Z14" s="8"/>
      <c r="AA14" s="15"/>
    </row>
    <row r="15" spans="1:29" ht="14.5" x14ac:dyDescent="0.3">
      <c r="A15" s="26">
        <v>211256</v>
      </c>
      <c r="B15" s="8">
        <v>88</v>
      </c>
      <c r="C15" s="8">
        <v>2</v>
      </c>
      <c r="D15" s="8">
        <v>80</v>
      </c>
      <c r="E15" s="8">
        <v>1</v>
      </c>
      <c r="F15" s="8">
        <v>84</v>
      </c>
      <c r="G15" s="8">
        <v>1</v>
      </c>
      <c r="H15" s="8">
        <v>80</v>
      </c>
      <c r="I15" s="10">
        <v>1</v>
      </c>
      <c r="J15" s="8">
        <v>82</v>
      </c>
      <c r="K15" s="8">
        <v>1</v>
      </c>
      <c r="L15" s="8"/>
      <c r="M15" s="8"/>
      <c r="N15" s="8"/>
      <c r="O15" s="8"/>
      <c r="P15" s="8"/>
      <c r="Q15" s="8"/>
      <c r="R15" s="17">
        <f t="shared" si="0"/>
        <v>83.666666666666671</v>
      </c>
      <c r="S15" s="18">
        <f t="shared" si="1"/>
        <v>6</v>
      </c>
      <c r="T15" s="8">
        <v>26</v>
      </c>
      <c r="U15" s="10">
        <v>82.18</v>
      </c>
      <c r="V15" s="10">
        <v>5</v>
      </c>
      <c r="W15" s="14">
        <f t="shared" si="2"/>
        <v>82.774666666666661</v>
      </c>
      <c r="X15" s="8"/>
      <c r="Y15" s="8"/>
      <c r="Z15" s="8"/>
      <c r="AA15" s="15"/>
    </row>
    <row r="16" spans="1:29" ht="14.5" x14ac:dyDescent="0.3">
      <c r="A16" s="26">
        <v>211346</v>
      </c>
      <c r="B16" s="8">
        <v>85</v>
      </c>
      <c r="C16" s="8">
        <v>1</v>
      </c>
      <c r="D16" s="8">
        <v>84</v>
      </c>
      <c r="E16" s="8">
        <v>2</v>
      </c>
      <c r="F16" s="8">
        <v>81</v>
      </c>
      <c r="G16" s="8">
        <v>1</v>
      </c>
      <c r="H16" s="8">
        <v>81</v>
      </c>
      <c r="I16" s="10">
        <v>2</v>
      </c>
      <c r="J16" s="8">
        <v>82</v>
      </c>
      <c r="K16" s="8">
        <v>2</v>
      </c>
      <c r="L16" s="8">
        <v>79</v>
      </c>
      <c r="M16" s="8">
        <v>1</v>
      </c>
      <c r="N16" s="8"/>
      <c r="O16" s="8"/>
      <c r="P16" s="8"/>
      <c r="Q16" s="8"/>
      <c r="R16" s="17">
        <f t="shared" si="0"/>
        <v>82.111111111111114</v>
      </c>
      <c r="S16" s="18">
        <f t="shared" si="1"/>
        <v>9</v>
      </c>
      <c r="T16" s="8">
        <v>26</v>
      </c>
      <c r="U16" s="10">
        <v>83.71</v>
      </c>
      <c r="V16" s="10">
        <v>5</v>
      </c>
      <c r="W16" s="14">
        <f t="shared" si="2"/>
        <v>83.070444444444433</v>
      </c>
      <c r="X16" s="8"/>
      <c r="Y16" s="8"/>
      <c r="Z16" s="8"/>
      <c r="AA16" s="15"/>
    </row>
    <row r="17" spans="1:27" ht="14.5" x14ac:dyDescent="0.3">
      <c r="A17" s="26">
        <v>211347</v>
      </c>
      <c r="B17" s="8">
        <v>87</v>
      </c>
      <c r="C17" s="8">
        <v>2</v>
      </c>
      <c r="D17" s="8">
        <v>82</v>
      </c>
      <c r="E17" s="8">
        <v>1</v>
      </c>
      <c r="F17" s="8">
        <v>85</v>
      </c>
      <c r="G17" s="8">
        <v>2</v>
      </c>
      <c r="H17" s="8">
        <v>87</v>
      </c>
      <c r="I17" s="10">
        <v>3</v>
      </c>
      <c r="J17" s="8">
        <v>83</v>
      </c>
      <c r="K17" s="8">
        <v>1</v>
      </c>
      <c r="L17" s="8">
        <v>81</v>
      </c>
      <c r="M17" s="8">
        <v>3</v>
      </c>
      <c r="N17" s="8"/>
      <c r="O17" s="8"/>
      <c r="P17" s="8"/>
      <c r="Q17" s="8"/>
      <c r="R17" s="17">
        <f t="shared" si="0"/>
        <v>84.416666666666671</v>
      </c>
      <c r="S17" s="18">
        <f t="shared" si="1"/>
        <v>12</v>
      </c>
      <c r="T17" s="8">
        <v>29</v>
      </c>
      <c r="U17" s="10">
        <v>79.819999999999993</v>
      </c>
      <c r="V17" s="10">
        <v>5</v>
      </c>
      <c r="W17" s="14">
        <f t="shared" si="2"/>
        <v>81.658666666666676</v>
      </c>
      <c r="X17" s="8"/>
      <c r="Y17" s="8"/>
      <c r="Z17" s="8"/>
      <c r="AA17" s="15"/>
    </row>
    <row r="18" spans="1:27" ht="14.5" x14ac:dyDescent="0.3">
      <c r="A18" s="26">
        <v>211348</v>
      </c>
      <c r="B18" s="8">
        <v>83</v>
      </c>
      <c r="C18" s="8">
        <v>1</v>
      </c>
      <c r="D18" s="8">
        <v>88</v>
      </c>
      <c r="E18" s="8">
        <v>2</v>
      </c>
      <c r="F18" s="8">
        <v>82</v>
      </c>
      <c r="G18" s="8">
        <v>1</v>
      </c>
      <c r="H18" s="8">
        <v>80</v>
      </c>
      <c r="I18" s="10">
        <v>3</v>
      </c>
      <c r="J18" s="8">
        <v>79</v>
      </c>
      <c r="K18" s="8">
        <v>1</v>
      </c>
      <c r="L18" s="8"/>
      <c r="M18" s="8"/>
      <c r="N18" s="8"/>
      <c r="O18" s="8"/>
      <c r="P18" s="8"/>
      <c r="Q18" s="8"/>
      <c r="R18" s="17">
        <f t="shared" si="0"/>
        <v>82.5</v>
      </c>
      <c r="S18" s="18">
        <f t="shared" si="1"/>
        <v>8</v>
      </c>
      <c r="T18" s="8">
        <v>26</v>
      </c>
      <c r="U18" s="10">
        <v>80.17</v>
      </c>
      <c r="V18" s="10">
        <v>5</v>
      </c>
      <c r="W18" s="14">
        <f t="shared" si="2"/>
        <v>81.102000000000004</v>
      </c>
      <c r="X18" s="8"/>
      <c r="Y18" s="8"/>
      <c r="Z18" s="8"/>
      <c r="AA18" s="15"/>
    </row>
    <row r="19" spans="1:27" ht="14.5" x14ac:dyDescent="0.3">
      <c r="A19" s="26">
        <v>211349</v>
      </c>
      <c r="B19" s="8">
        <v>88</v>
      </c>
      <c r="C19" s="8">
        <v>2</v>
      </c>
      <c r="D19" s="8">
        <v>81</v>
      </c>
      <c r="E19" s="8">
        <v>1</v>
      </c>
      <c r="F19" s="8">
        <v>69</v>
      </c>
      <c r="G19" s="8">
        <v>1</v>
      </c>
      <c r="H19" s="8">
        <v>80</v>
      </c>
      <c r="I19" s="10">
        <v>1</v>
      </c>
      <c r="J19" s="8"/>
      <c r="K19" s="8"/>
      <c r="L19" s="8"/>
      <c r="M19" s="8"/>
      <c r="N19" s="8"/>
      <c r="O19" s="8"/>
      <c r="P19" s="8"/>
      <c r="Q19" s="8"/>
      <c r="R19" s="17">
        <f t="shared" si="0"/>
        <v>81.2</v>
      </c>
      <c r="S19" s="18">
        <f t="shared" si="1"/>
        <v>5</v>
      </c>
      <c r="T19" s="8">
        <v>26</v>
      </c>
      <c r="U19" s="10">
        <v>80.239999999999995</v>
      </c>
      <c r="V19" s="10">
        <v>5</v>
      </c>
      <c r="W19" s="14">
        <f t="shared" si="2"/>
        <v>80.623999999999995</v>
      </c>
      <c r="X19" s="8"/>
      <c r="Y19" s="8"/>
      <c r="Z19" s="8"/>
      <c r="AA19" s="15"/>
    </row>
    <row r="20" spans="1:27" ht="14.5" x14ac:dyDescent="0.3">
      <c r="A20" s="26">
        <v>211562</v>
      </c>
      <c r="B20" s="8">
        <v>77</v>
      </c>
      <c r="C20" s="8">
        <v>1</v>
      </c>
      <c r="D20" s="8">
        <v>72</v>
      </c>
      <c r="E20" s="8">
        <v>1</v>
      </c>
      <c r="F20" s="8">
        <v>75</v>
      </c>
      <c r="G20" s="8">
        <v>3</v>
      </c>
      <c r="H20" s="8">
        <v>80</v>
      </c>
      <c r="I20" s="8">
        <v>2</v>
      </c>
      <c r="J20" s="8">
        <v>82</v>
      </c>
      <c r="K20" s="8">
        <v>2</v>
      </c>
      <c r="L20" s="8">
        <v>81</v>
      </c>
      <c r="M20" s="8">
        <v>1</v>
      </c>
      <c r="N20" s="8">
        <v>72</v>
      </c>
      <c r="O20" s="8">
        <v>1</v>
      </c>
      <c r="P20" s="8"/>
      <c r="Q20" s="8"/>
      <c r="R20" s="17">
        <v>77.36363636363636</v>
      </c>
      <c r="S20" s="18">
        <v>11</v>
      </c>
      <c r="T20" s="8"/>
      <c r="U20" s="10">
        <v>76.81</v>
      </c>
      <c r="V20" s="10"/>
      <c r="W20" s="14">
        <f t="shared" si="2"/>
        <v>77.031454545454551</v>
      </c>
      <c r="X20" s="8"/>
      <c r="Y20" s="8"/>
      <c r="Z20" s="8"/>
      <c r="AA20" s="15"/>
    </row>
  </sheetData>
  <sortState xmlns:xlrd2="http://schemas.microsoft.com/office/spreadsheetml/2017/richdata2" ref="A3:AC20">
    <sortCondition ref="A3:A20"/>
  </sortState>
  <mergeCells count="12">
    <mergeCell ref="Z1:Z2"/>
    <mergeCell ref="AA1:AA2"/>
    <mergeCell ref="U1:U2"/>
    <mergeCell ref="V1:V2"/>
    <mergeCell ref="W1:W2"/>
    <mergeCell ref="X1:X2"/>
    <mergeCell ref="Y1:Y2"/>
    <mergeCell ref="B1:Q1"/>
    <mergeCell ref="A1:A2"/>
    <mergeCell ref="R1:R2"/>
    <mergeCell ref="S1:S2"/>
    <mergeCell ref="T1:T2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5"/>
  <sheetViews>
    <sheetView workbookViewId="0">
      <selection activeCell="F29" sqref="F29"/>
    </sheetView>
  </sheetViews>
  <sheetFormatPr defaultColWidth="9" defaultRowHeight="14" x14ac:dyDescent="0.3"/>
  <cols>
    <col min="1" max="1" width="8.83203125" style="3"/>
  </cols>
  <sheetData>
    <row r="1" spans="1:29" s="1" customFormat="1" ht="15" customHeight="1" x14ac:dyDescent="0.25">
      <c r="A1" s="80" t="s">
        <v>32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"/>
      <c r="S1" s="4"/>
      <c r="T1" s="78" t="s">
        <v>2</v>
      </c>
      <c r="U1" s="78" t="s">
        <v>3</v>
      </c>
      <c r="V1" s="96" t="s">
        <v>4</v>
      </c>
      <c r="W1" s="78" t="s">
        <v>5</v>
      </c>
      <c r="X1" s="60" t="s">
        <v>6</v>
      </c>
      <c r="Y1" s="78" t="s">
        <v>7</v>
      </c>
      <c r="Z1" s="60" t="s">
        <v>8</v>
      </c>
      <c r="AA1" s="60" t="s">
        <v>9</v>
      </c>
      <c r="AB1" s="62" t="s">
        <v>11</v>
      </c>
      <c r="AC1" s="97" t="s">
        <v>12</v>
      </c>
    </row>
    <row r="2" spans="1:29" s="2" customFormat="1" ht="14.25" customHeight="1" x14ac:dyDescent="0.3">
      <c r="A2" s="81"/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  <c r="R2" s="9" t="s">
        <v>29</v>
      </c>
      <c r="S2" s="9" t="s">
        <v>30</v>
      </c>
      <c r="T2" s="95"/>
      <c r="U2" s="75"/>
      <c r="V2" s="85"/>
      <c r="W2" s="95"/>
      <c r="X2" s="85"/>
      <c r="Y2" s="78"/>
      <c r="Z2" s="85"/>
      <c r="AA2" s="85"/>
      <c r="AB2" s="75"/>
      <c r="AC2" s="98"/>
    </row>
    <row r="3" spans="1:29" ht="14.5" x14ac:dyDescent="0.3">
      <c r="A3" s="5">
        <v>211257</v>
      </c>
      <c r="B3" s="5">
        <v>85</v>
      </c>
      <c r="C3" s="5">
        <v>1</v>
      </c>
      <c r="D3" s="5">
        <v>88</v>
      </c>
      <c r="E3" s="5">
        <v>2</v>
      </c>
      <c r="F3" s="5">
        <v>82</v>
      </c>
      <c r="G3" s="5">
        <v>1</v>
      </c>
      <c r="H3" s="5">
        <v>81</v>
      </c>
      <c r="I3" s="5">
        <v>2</v>
      </c>
      <c r="J3" s="5">
        <v>80</v>
      </c>
      <c r="K3" s="5">
        <v>1</v>
      </c>
      <c r="L3" s="5">
        <v>84</v>
      </c>
      <c r="M3" s="5">
        <v>1</v>
      </c>
      <c r="N3" s="5"/>
      <c r="O3" s="5"/>
      <c r="P3" s="5"/>
      <c r="Q3" s="5"/>
      <c r="R3" s="5"/>
      <c r="S3" s="5"/>
      <c r="T3" s="11">
        <f t="shared" ref="T3:T19" si="0">(B3*C3+D3*E3+F3*G3+H3*I3+J3*K3+L3*M3+N3*O3+P3*Q3)/U3</f>
        <v>83.625</v>
      </c>
      <c r="U3" s="8">
        <f t="shared" ref="U3:U19" si="1">C3+E3+G3+I3+K3+M3+O3+Q3</f>
        <v>8</v>
      </c>
      <c r="V3" s="8">
        <v>26</v>
      </c>
      <c r="W3" s="11">
        <v>81.39</v>
      </c>
      <c r="X3" s="8">
        <v>5</v>
      </c>
      <c r="Y3" s="27">
        <f t="shared" ref="Y3:Y25" si="2">0.6*W3+0.4*T3</f>
        <v>82.283999999999992</v>
      </c>
      <c r="Z3" s="8"/>
      <c r="AA3" s="8"/>
      <c r="AB3" s="8"/>
      <c r="AC3" s="15"/>
    </row>
    <row r="4" spans="1:29" ht="14.5" x14ac:dyDescent="0.3">
      <c r="A4" s="5">
        <v>211258</v>
      </c>
      <c r="B4" s="5">
        <v>88</v>
      </c>
      <c r="C4" s="5">
        <v>2</v>
      </c>
      <c r="D4" s="5">
        <v>82</v>
      </c>
      <c r="E4" s="5">
        <v>1</v>
      </c>
      <c r="F4" s="5">
        <v>84</v>
      </c>
      <c r="G4" s="5">
        <v>1</v>
      </c>
      <c r="H4" s="5">
        <v>85</v>
      </c>
      <c r="I4" s="5">
        <v>2</v>
      </c>
      <c r="J4" s="5">
        <v>91</v>
      </c>
      <c r="K4" s="5">
        <v>2</v>
      </c>
      <c r="L4" s="5">
        <v>82</v>
      </c>
      <c r="M4" s="5">
        <v>1</v>
      </c>
      <c r="N4" s="5"/>
      <c r="O4" s="5"/>
      <c r="P4" s="5"/>
      <c r="Q4" s="5"/>
      <c r="R4" s="5"/>
      <c r="S4" s="5"/>
      <c r="T4" s="11">
        <f t="shared" si="0"/>
        <v>86.222222222222229</v>
      </c>
      <c r="U4" s="8">
        <f t="shared" si="1"/>
        <v>9</v>
      </c>
      <c r="V4" s="8">
        <v>28</v>
      </c>
      <c r="W4" s="11">
        <v>84.16</v>
      </c>
      <c r="X4" s="8">
        <v>5</v>
      </c>
      <c r="Y4" s="27">
        <f t="shared" si="2"/>
        <v>84.984888888888889</v>
      </c>
      <c r="Z4" s="8"/>
      <c r="AA4" s="8"/>
      <c r="AB4" s="8"/>
      <c r="AC4" s="15"/>
    </row>
    <row r="5" spans="1:29" ht="14.5" x14ac:dyDescent="0.3">
      <c r="A5" s="5">
        <v>211259</v>
      </c>
      <c r="B5" s="5">
        <v>85</v>
      </c>
      <c r="C5" s="5">
        <v>1</v>
      </c>
      <c r="D5" s="5">
        <v>87</v>
      </c>
      <c r="E5" s="5">
        <v>2</v>
      </c>
      <c r="F5" s="5">
        <v>74</v>
      </c>
      <c r="G5" s="5">
        <v>1</v>
      </c>
      <c r="H5" s="5">
        <v>77</v>
      </c>
      <c r="I5" s="5">
        <v>1</v>
      </c>
      <c r="J5" s="5">
        <v>82</v>
      </c>
      <c r="K5" s="5">
        <v>1</v>
      </c>
      <c r="L5" s="5">
        <v>79</v>
      </c>
      <c r="M5" s="5">
        <v>1</v>
      </c>
      <c r="N5" s="5">
        <v>84</v>
      </c>
      <c r="O5" s="5">
        <v>1</v>
      </c>
      <c r="P5" s="5">
        <v>84</v>
      </c>
      <c r="Q5" s="5">
        <v>1</v>
      </c>
      <c r="R5" s="5"/>
      <c r="S5" s="5"/>
      <c r="T5" s="11">
        <f t="shared" si="0"/>
        <v>82.111111111111114</v>
      </c>
      <c r="U5" s="8">
        <f t="shared" si="1"/>
        <v>9</v>
      </c>
      <c r="V5" s="8">
        <v>27</v>
      </c>
      <c r="W5" s="11">
        <v>84.11</v>
      </c>
      <c r="X5" s="8">
        <v>5</v>
      </c>
      <c r="Y5" s="27">
        <f t="shared" si="2"/>
        <v>83.310444444444443</v>
      </c>
      <c r="Z5" s="8"/>
      <c r="AA5" s="8"/>
      <c r="AB5" s="8"/>
      <c r="AC5" s="15"/>
    </row>
    <row r="6" spans="1:29" ht="14.5" x14ac:dyDescent="0.3">
      <c r="A6" s="5">
        <v>211260</v>
      </c>
      <c r="B6" s="5">
        <v>88</v>
      </c>
      <c r="C6" s="5">
        <v>1</v>
      </c>
      <c r="D6" s="5">
        <v>88</v>
      </c>
      <c r="E6" s="5">
        <v>2</v>
      </c>
      <c r="F6" s="5">
        <v>82</v>
      </c>
      <c r="G6" s="5">
        <v>1</v>
      </c>
      <c r="H6" s="5">
        <v>83</v>
      </c>
      <c r="I6" s="5">
        <v>1</v>
      </c>
      <c r="J6" s="5">
        <v>81</v>
      </c>
      <c r="K6" s="5">
        <v>1</v>
      </c>
      <c r="L6" s="5">
        <v>84</v>
      </c>
      <c r="M6" s="5">
        <v>1</v>
      </c>
      <c r="N6" s="5">
        <v>79</v>
      </c>
      <c r="O6" s="5">
        <v>1</v>
      </c>
      <c r="P6" s="5">
        <v>83</v>
      </c>
      <c r="Q6" s="5">
        <v>1</v>
      </c>
      <c r="R6" s="5"/>
      <c r="S6" s="5"/>
      <c r="T6" s="11">
        <f t="shared" si="0"/>
        <v>84</v>
      </c>
      <c r="U6" s="8">
        <f t="shared" si="1"/>
        <v>9</v>
      </c>
      <c r="V6" s="8">
        <v>27</v>
      </c>
      <c r="W6" s="11">
        <v>84.72</v>
      </c>
      <c r="X6" s="8">
        <v>5</v>
      </c>
      <c r="Y6" s="27">
        <f t="shared" si="2"/>
        <v>84.432000000000002</v>
      </c>
      <c r="Z6" s="8"/>
      <c r="AA6" s="8"/>
      <c r="AB6" s="8"/>
      <c r="AC6" s="15"/>
    </row>
    <row r="7" spans="1:29" ht="14.5" x14ac:dyDescent="0.3">
      <c r="A7" s="5">
        <v>211261</v>
      </c>
      <c r="B7" s="5">
        <v>88</v>
      </c>
      <c r="C7" s="5">
        <v>2</v>
      </c>
      <c r="D7" s="5">
        <v>80</v>
      </c>
      <c r="E7" s="5">
        <v>1</v>
      </c>
      <c r="F7" s="5">
        <v>82</v>
      </c>
      <c r="G7" s="5">
        <v>1</v>
      </c>
      <c r="H7" s="5">
        <v>83</v>
      </c>
      <c r="I7" s="5">
        <v>1</v>
      </c>
      <c r="J7" s="5">
        <v>73</v>
      </c>
      <c r="K7" s="5">
        <v>2</v>
      </c>
      <c r="L7" s="5">
        <v>89</v>
      </c>
      <c r="M7" s="5">
        <v>2</v>
      </c>
      <c r="N7" s="5">
        <v>83</v>
      </c>
      <c r="O7" s="5">
        <v>1</v>
      </c>
      <c r="P7" s="5"/>
      <c r="Q7" s="5"/>
      <c r="R7" s="13"/>
      <c r="S7" s="13"/>
      <c r="T7" s="11">
        <f t="shared" si="0"/>
        <v>82.8</v>
      </c>
      <c r="U7" s="8">
        <f t="shared" si="1"/>
        <v>10</v>
      </c>
      <c r="V7" s="8">
        <v>29</v>
      </c>
      <c r="W7" s="11">
        <v>79.84</v>
      </c>
      <c r="X7" s="8">
        <v>5</v>
      </c>
      <c r="Y7" s="27">
        <f t="shared" si="2"/>
        <v>81.024000000000001</v>
      </c>
      <c r="Z7" s="13"/>
      <c r="AA7" s="13"/>
      <c r="AB7" s="13"/>
      <c r="AC7" s="13"/>
    </row>
    <row r="8" spans="1:29" ht="14.5" x14ac:dyDescent="0.3">
      <c r="A8" s="5">
        <v>211262</v>
      </c>
      <c r="B8" s="5">
        <v>80</v>
      </c>
      <c r="C8" s="5">
        <v>1</v>
      </c>
      <c r="D8" s="5">
        <v>88</v>
      </c>
      <c r="E8" s="5">
        <v>2</v>
      </c>
      <c r="F8" s="5">
        <v>81</v>
      </c>
      <c r="G8" s="5">
        <v>1</v>
      </c>
      <c r="H8" s="5">
        <v>83</v>
      </c>
      <c r="I8" s="5">
        <v>1</v>
      </c>
      <c r="J8" s="5">
        <v>80</v>
      </c>
      <c r="K8" s="5">
        <v>1</v>
      </c>
      <c r="L8" s="5">
        <v>81</v>
      </c>
      <c r="M8" s="5">
        <v>1</v>
      </c>
      <c r="N8" s="5">
        <v>82</v>
      </c>
      <c r="O8" s="5">
        <v>3</v>
      </c>
      <c r="P8" s="5"/>
      <c r="Q8" s="5"/>
      <c r="R8" s="5"/>
      <c r="S8" s="5"/>
      <c r="T8" s="11">
        <f t="shared" si="0"/>
        <v>82.7</v>
      </c>
      <c r="U8" s="8">
        <f t="shared" si="1"/>
        <v>10</v>
      </c>
      <c r="V8" s="8">
        <v>28</v>
      </c>
      <c r="W8" s="11">
        <v>78.28</v>
      </c>
      <c r="X8" s="8">
        <v>5</v>
      </c>
      <c r="Y8" s="27">
        <f t="shared" si="2"/>
        <v>80.048000000000002</v>
      </c>
      <c r="Z8" s="8"/>
      <c r="AA8" s="8"/>
      <c r="AB8" s="8"/>
      <c r="AC8" s="15"/>
    </row>
    <row r="9" spans="1:29" ht="14.5" x14ac:dyDescent="0.3">
      <c r="A9" s="5">
        <v>211263</v>
      </c>
      <c r="B9" s="5">
        <v>85</v>
      </c>
      <c r="C9" s="5">
        <v>2</v>
      </c>
      <c r="D9" s="5">
        <v>84</v>
      </c>
      <c r="E9" s="5">
        <v>2</v>
      </c>
      <c r="F9" s="5">
        <v>88</v>
      </c>
      <c r="G9" s="5">
        <v>1</v>
      </c>
      <c r="H9" s="5">
        <v>81</v>
      </c>
      <c r="I9" s="5">
        <v>1</v>
      </c>
      <c r="J9" s="5">
        <v>78</v>
      </c>
      <c r="K9" s="5">
        <v>2</v>
      </c>
      <c r="L9" s="5">
        <v>77</v>
      </c>
      <c r="M9" s="5">
        <v>1</v>
      </c>
      <c r="N9" s="5">
        <v>89</v>
      </c>
      <c r="O9" s="5">
        <v>2</v>
      </c>
      <c r="P9" s="5"/>
      <c r="Q9" s="5"/>
      <c r="R9" s="5"/>
      <c r="S9" s="5"/>
      <c r="T9" s="11">
        <f t="shared" si="0"/>
        <v>83.454545454545453</v>
      </c>
      <c r="U9" s="8">
        <f t="shared" si="1"/>
        <v>11</v>
      </c>
      <c r="V9" s="8">
        <v>30</v>
      </c>
      <c r="W9" s="11">
        <v>74.63</v>
      </c>
      <c r="X9" s="8">
        <v>5</v>
      </c>
      <c r="Y9" s="27">
        <f t="shared" si="2"/>
        <v>78.159818181818181</v>
      </c>
      <c r="Z9" s="8"/>
      <c r="AA9" s="8"/>
      <c r="AB9" s="8"/>
      <c r="AC9" s="15"/>
    </row>
    <row r="10" spans="1:29" ht="14.5" x14ac:dyDescent="0.3">
      <c r="A10" s="5">
        <v>211264</v>
      </c>
      <c r="B10" s="5">
        <v>88</v>
      </c>
      <c r="C10" s="5">
        <v>2</v>
      </c>
      <c r="D10" s="5">
        <v>92</v>
      </c>
      <c r="E10" s="5">
        <v>2</v>
      </c>
      <c r="F10" s="5">
        <v>82</v>
      </c>
      <c r="G10" s="5">
        <v>1</v>
      </c>
      <c r="H10" s="5">
        <v>79</v>
      </c>
      <c r="I10" s="5">
        <v>1</v>
      </c>
      <c r="J10" s="5">
        <v>83</v>
      </c>
      <c r="K10" s="5">
        <v>1</v>
      </c>
      <c r="L10" s="5">
        <v>86</v>
      </c>
      <c r="M10" s="5">
        <v>2</v>
      </c>
      <c r="N10" s="5">
        <v>83</v>
      </c>
      <c r="O10" s="5">
        <v>1</v>
      </c>
      <c r="P10" s="5"/>
      <c r="Q10" s="5"/>
      <c r="R10" s="5"/>
      <c r="S10" s="5"/>
      <c r="T10" s="11">
        <f t="shared" si="0"/>
        <v>85.9</v>
      </c>
      <c r="U10" s="8">
        <f t="shared" si="1"/>
        <v>10</v>
      </c>
      <c r="V10" s="8">
        <v>29</v>
      </c>
      <c r="W10" s="11">
        <v>82.68</v>
      </c>
      <c r="X10" s="8">
        <v>5</v>
      </c>
      <c r="Y10" s="27">
        <f t="shared" si="2"/>
        <v>83.968000000000018</v>
      </c>
      <c r="Z10" s="8"/>
      <c r="AA10" s="8"/>
      <c r="AB10" s="8"/>
      <c r="AC10" s="15"/>
    </row>
    <row r="11" spans="1:29" ht="14.5" x14ac:dyDescent="0.3">
      <c r="A11" s="5">
        <v>211265</v>
      </c>
      <c r="B11" s="5">
        <v>79</v>
      </c>
      <c r="C11" s="5">
        <v>2</v>
      </c>
      <c r="D11" s="5">
        <v>88</v>
      </c>
      <c r="E11" s="5">
        <v>2</v>
      </c>
      <c r="F11" s="5">
        <v>76</v>
      </c>
      <c r="G11" s="5">
        <v>1</v>
      </c>
      <c r="H11" s="5">
        <v>82</v>
      </c>
      <c r="I11" s="5">
        <v>1</v>
      </c>
      <c r="J11" s="5">
        <v>77</v>
      </c>
      <c r="K11" s="5">
        <v>1</v>
      </c>
      <c r="L11" s="5"/>
      <c r="M11" s="5"/>
      <c r="N11" s="5"/>
      <c r="O11" s="5"/>
      <c r="P11" s="5"/>
      <c r="Q11" s="5"/>
      <c r="R11" s="5"/>
      <c r="S11" s="5"/>
      <c r="T11" s="11">
        <f t="shared" si="0"/>
        <v>81.285714285714292</v>
      </c>
      <c r="U11" s="8">
        <f t="shared" si="1"/>
        <v>7</v>
      </c>
      <c r="V11" s="8">
        <v>28</v>
      </c>
      <c r="W11" s="11">
        <v>82.43</v>
      </c>
      <c r="X11" s="8">
        <v>5</v>
      </c>
      <c r="Y11" s="27">
        <f t="shared" si="2"/>
        <v>81.972285714285732</v>
      </c>
      <c r="Z11" s="8"/>
      <c r="AA11" s="8"/>
      <c r="AB11" s="8"/>
      <c r="AC11" s="15"/>
    </row>
    <row r="12" spans="1:29" ht="14.5" x14ac:dyDescent="0.3">
      <c r="A12" s="5">
        <v>211266</v>
      </c>
      <c r="B12" s="5">
        <v>84</v>
      </c>
      <c r="C12" s="5">
        <v>1</v>
      </c>
      <c r="D12" s="5">
        <v>88</v>
      </c>
      <c r="E12" s="5">
        <v>2</v>
      </c>
      <c r="F12" s="5">
        <v>82</v>
      </c>
      <c r="G12" s="5">
        <v>1</v>
      </c>
      <c r="H12" s="5">
        <v>81</v>
      </c>
      <c r="I12" s="5">
        <v>2</v>
      </c>
      <c r="J12" s="5">
        <v>78</v>
      </c>
      <c r="K12" s="5">
        <v>1</v>
      </c>
      <c r="L12" s="5">
        <v>78</v>
      </c>
      <c r="M12" s="5">
        <v>1</v>
      </c>
      <c r="N12" s="5"/>
      <c r="O12" s="5"/>
      <c r="P12" s="5"/>
      <c r="Q12" s="5"/>
      <c r="R12" s="5"/>
      <c r="S12" s="5"/>
      <c r="T12" s="11">
        <f t="shared" si="0"/>
        <v>82.5</v>
      </c>
      <c r="U12" s="8">
        <f t="shared" si="1"/>
        <v>8</v>
      </c>
      <c r="V12" s="8">
        <v>26</v>
      </c>
      <c r="W12" s="11">
        <v>80.61</v>
      </c>
      <c r="X12" s="8">
        <v>5</v>
      </c>
      <c r="Y12" s="27">
        <f t="shared" si="2"/>
        <v>81.366</v>
      </c>
      <c r="Z12" s="8"/>
      <c r="AA12" s="8"/>
      <c r="AB12" s="8"/>
      <c r="AC12" s="15"/>
    </row>
    <row r="13" spans="1:29" ht="14.5" x14ac:dyDescent="0.3">
      <c r="A13" s="5">
        <v>211350</v>
      </c>
      <c r="B13" s="5">
        <v>87</v>
      </c>
      <c r="C13" s="5">
        <v>2</v>
      </c>
      <c r="D13" s="5">
        <v>82</v>
      </c>
      <c r="E13" s="5">
        <v>1</v>
      </c>
      <c r="F13" s="5">
        <v>81</v>
      </c>
      <c r="G13" s="5">
        <v>2</v>
      </c>
      <c r="H13" s="5">
        <v>74</v>
      </c>
      <c r="I13" s="5">
        <v>2</v>
      </c>
      <c r="J13" s="5">
        <v>79</v>
      </c>
      <c r="K13" s="5">
        <v>1</v>
      </c>
      <c r="L13" s="5">
        <v>88</v>
      </c>
      <c r="M13" s="5">
        <v>3</v>
      </c>
      <c r="N13" s="5"/>
      <c r="O13" s="5"/>
      <c r="P13" s="5"/>
      <c r="Q13" s="5"/>
      <c r="R13" s="5"/>
      <c r="S13" s="5"/>
      <c r="T13" s="11">
        <f t="shared" si="0"/>
        <v>82.63636363636364</v>
      </c>
      <c r="U13" s="8">
        <f t="shared" si="1"/>
        <v>11</v>
      </c>
      <c r="V13" s="8">
        <v>28</v>
      </c>
      <c r="W13" s="11">
        <v>83</v>
      </c>
      <c r="X13" s="8">
        <v>5</v>
      </c>
      <c r="Y13" s="27">
        <f t="shared" si="2"/>
        <v>82.854545454545445</v>
      </c>
      <c r="Z13" s="8"/>
      <c r="AA13" s="8"/>
      <c r="AB13" s="8"/>
      <c r="AC13" s="15"/>
    </row>
    <row r="14" spans="1:29" ht="14.5" x14ac:dyDescent="0.3">
      <c r="A14" s="5">
        <v>211351</v>
      </c>
      <c r="B14" s="5">
        <v>85</v>
      </c>
      <c r="C14" s="5">
        <v>1</v>
      </c>
      <c r="D14" s="5">
        <v>87</v>
      </c>
      <c r="E14" s="5">
        <v>2</v>
      </c>
      <c r="F14" s="5">
        <v>82</v>
      </c>
      <c r="G14" s="5">
        <v>1</v>
      </c>
      <c r="H14" s="5">
        <v>85</v>
      </c>
      <c r="I14" s="5">
        <v>1</v>
      </c>
      <c r="J14" s="5">
        <v>91</v>
      </c>
      <c r="K14" s="5">
        <v>2</v>
      </c>
      <c r="L14" s="5">
        <v>87</v>
      </c>
      <c r="M14" s="5">
        <v>3</v>
      </c>
      <c r="N14" s="5"/>
      <c r="O14" s="5"/>
      <c r="P14" s="5"/>
      <c r="Q14" s="5"/>
      <c r="R14" s="5"/>
      <c r="S14" s="5"/>
      <c r="T14" s="11">
        <f t="shared" si="0"/>
        <v>86.9</v>
      </c>
      <c r="U14" s="8">
        <f t="shared" si="1"/>
        <v>10</v>
      </c>
      <c r="V14" s="8">
        <v>27</v>
      </c>
      <c r="W14" s="11">
        <v>86.88</v>
      </c>
      <c r="X14" s="8">
        <v>5</v>
      </c>
      <c r="Y14" s="27">
        <f t="shared" si="2"/>
        <v>86.888000000000005</v>
      </c>
      <c r="Z14" s="8"/>
      <c r="AA14" s="8"/>
      <c r="AB14" s="8"/>
      <c r="AC14" s="15"/>
    </row>
    <row r="15" spans="1:29" ht="14.5" x14ac:dyDescent="0.3">
      <c r="A15" s="5">
        <v>211352</v>
      </c>
      <c r="B15" s="5">
        <v>88</v>
      </c>
      <c r="C15" s="5">
        <v>2</v>
      </c>
      <c r="D15" s="5">
        <v>82</v>
      </c>
      <c r="E15" s="5">
        <v>1</v>
      </c>
      <c r="F15" s="5">
        <v>87</v>
      </c>
      <c r="G15" s="5">
        <v>2</v>
      </c>
      <c r="H15" s="5">
        <v>81</v>
      </c>
      <c r="I15" s="5">
        <v>1</v>
      </c>
      <c r="J15" s="5">
        <v>81</v>
      </c>
      <c r="K15" s="5">
        <v>1</v>
      </c>
      <c r="L15" s="5">
        <v>82</v>
      </c>
      <c r="M15" s="5">
        <v>3</v>
      </c>
      <c r="N15" s="5"/>
      <c r="O15" s="5"/>
      <c r="P15" s="5"/>
      <c r="Q15" s="5"/>
      <c r="R15" s="5"/>
      <c r="S15" s="5"/>
      <c r="T15" s="11">
        <f t="shared" si="0"/>
        <v>84</v>
      </c>
      <c r="U15" s="8">
        <f t="shared" si="1"/>
        <v>10</v>
      </c>
      <c r="V15" s="28">
        <v>27</v>
      </c>
      <c r="W15" s="10">
        <v>78.709999999999994</v>
      </c>
      <c r="X15" s="8">
        <v>5</v>
      </c>
      <c r="Y15" s="27">
        <f t="shared" si="2"/>
        <v>80.825999999999993</v>
      </c>
      <c r="Z15" s="8"/>
      <c r="AA15" s="8"/>
      <c r="AB15" s="8"/>
      <c r="AC15" s="15"/>
    </row>
    <row r="16" spans="1:29" ht="14.5" x14ac:dyDescent="0.3">
      <c r="A16" s="29">
        <v>211353</v>
      </c>
      <c r="B16" s="29">
        <v>88</v>
      </c>
      <c r="C16" s="29">
        <v>2</v>
      </c>
      <c r="D16" s="29">
        <v>82</v>
      </c>
      <c r="E16" s="29">
        <v>1</v>
      </c>
      <c r="F16" s="29">
        <v>84</v>
      </c>
      <c r="G16" s="29">
        <v>1</v>
      </c>
      <c r="H16" s="29">
        <v>86</v>
      </c>
      <c r="I16" s="29">
        <v>2</v>
      </c>
      <c r="J16" s="29">
        <v>82</v>
      </c>
      <c r="K16" s="29">
        <v>1</v>
      </c>
      <c r="L16" s="29">
        <v>90</v>
      </c>
      <c r="M16" s="29">
        <v>3</v>
      </c>
      <c r="N16" s="29"/>
      <c r="O16" s="29"/>
      <c r="P16" s="29"/>
      <c r="Q16" s="29"/>
      <c r="R16" s="29"/>
      <c r="S16" s="29"/>
      <c r="T16" s="30">
        <f t="shared" si="0"/>
        <v>86.6</v>
      </c>
      <c r="U16" s="31">
        <f t="shared" si="1"/>
        <v>10</v>
      </c>
      <c r="V16" s="31">
        <v>27</v>
      </c>
      <c r="W16" s="31">
        <v>86.24</v>
      </c>
      <c r="X16" s="31">
        <v>5</v>
      </c>
      <c r="Y16" s="32">
        <f t="shared" si="2"/>
        <v>86.383999999999986</v>
      </c>
      <c r="Z16" s="31"/>
      <c r="AA16" s="31"/>
      <c r="AB16" s="31"/>
      <c r="AC16" s="33"/>
    </row>
    <row r="17" spans="1:29" ht="14.5" x14ac:dyDescent="0.3">
      <c r="A17" s="5">
        <v>211354</v>
      </c>
      <c r="B17" s="5">
        <v>80</v>
      </c>
      <c r="C17" s="5">
        <v>1</v>
      </c>
      <c r="D17" s="5">
        <v>87</v>
      </c>
      <c r="E17" s="5">
        <v>2</v>
      </c>
      <c r="F17" s="5">
        <v>67</v>
      </c>
      <c r="G17" s="5">
        <v>3</v>
      </c>
      <c r="H17" s="5">
        <v>81</v>
      </c>
      <c r="I17" s="5">
        <v>1</v>
      </c>
      <c r="J17" s="5">
        <v>81</v>
      </c>
      <c r="K17" s="5">
        <v>1</v>
      </c>
      <c r="L17" s="5">
        <v>79</v>
      </c>
      <c r="M17" s="5">
        <v>2</v>
      </c>
      <c r="N17" s="5">
        <v>78</v>
      </c>
      <c r="O17" s="5">
        <v>3</v>
      </c>
      <c r="P17" s="5"/>
      <c r="Q17" s="5"/>
      <c r="R17" s="5"/>
      <c r="S17" s="5"/>
      <c r="T17" s="11">
        <f t="shared" si="0"/>
        <v>77.615384615384613</v>
      </c>
      <c r="U17" s="8">
        <f t="shared" si="1"/>
        <v>13</v>
      </c>
      <c r="V17" s="8">
        <v>30</v>
      </c>
      <c r="W17" s="11">
        <v>79.819999999999993</v>
      </c>
      <c r="X17" s="8">
        <v>5</v>
      </c>
      <c r="Y17" s="27">
        <f t="shared" si="2"/>
        <v>78.938153846153838</v>
      </c>
      <c r="Z17" s="8"/>
      <c r="AA17" s="8"/>
      <c r="AB17" s="8"/>
      <c r="AC17" s="15"/>
    </row>
    <row r="18" spans="1:29" ht="14.5" x14ac:dyDescent="0.3">
      <c r="A18" s="5">
        <v>211355</v>
      </c>
      <c r="B18" s="5">
        <v>87</v>
      </c>
      <c r="C18" s="5">
        <v>2</v>
      </c>
      <c r="D18" s="5">
        <v>81</v>
      </c>
      <c r="E18" s="5">
        <v>1</v>
      </c>
      <c r="F18" s="5">
        <v>73</v>
      </c>
      <c r="G18" s="5">
        <v>2</v>
      </c>
      <c r="H18" s="5">
        <v>86</v>
      </c>
      <c r="I18" s="5">
        <v>1</v>
      </c>
      <c r="J18" s="5">
        <v>81</v>
      </c>
      <c r="K18" s="5">
        <v>3</v>
      </c>
      <c r="L18" s="5"/>
      <c r="M18" s="5"/>
      <c r="N18" s="5"/>
      <c r="O18" s="5"/>
      <c r="P18" s="5"/>
      <c r="Q18" s="5"/>
      <c r="R18" s="5"/>
      <c r="S18" s="5"/>
      <c r="T18" s="30">
        <f t="shared" si="0"/>
        <v>81.111111111111114</v>
      </c>
      <c r="U18" s="8">
        <f t="shared" si="1"/>
        <v>9</v>
      </c>
      <c r="V18" s="8">
        <v>26</v>
      </c>
      <c r="W18" s="11">
        <v>78.650000000000006</v>
      </c>
      <c r="X18" s="8">
        <v>5</v>
      </c>
      <c r="Y18" s="27">
        <f t="shared" si="2"/>
        <v>79.634444444444455</v>
      </c>
      <c r="Z18" s="8"/>
      <c r="AA18" s="8"/>
      <c r="AB18" s="8"/>
      <c r="AC18" s="15"/>
    </row>
    <row r="19" spans="1:29" ht="14.5" x14ac:dyDescent="0.3">
      <c r="A19" s="5">
        <v>211356</v>
      </c>
      <c r="B19" s="5">
        <v>88</v>
      </c>
      <c r="C19" s="5">
        <v>2</v>
      </c>
      <c r="D19" s="5">
        <v>74</v>
      </c>
      <c r="E19" s="5">
        <v>1</v>
      </c>
      <c r="F19" s="5">
        <v>82</v>
      </c>
      <c r="G19" s="5">
        <v>1</v>
      </c>
      <c r="H19" s="5">
        <v>81</v>
      </c>
      <c r="I19" s="5">
        <v>1</v>
      </c>
      <c r="J19" s="5">
        <v>81</v>
      </c>
      <c r="K19" s="5">
        <v>1</v>
      </c>
      <c r="L19" s="5">
        <v>80</v>
      </c>
      <c r="M19" s="5">
        <v>2</v>
      </c>
      <c r="N19" s="5">
        <v>76</v>
      </c>
      <c r="O19" s="5">
        <v>1</v>
      </c>
      <c r="P19" s="5"/>
      <c r="Q19" s="5"/>
      <c r="R19" s="5"/>
      <c r="S19" s="5"/>
      <c r="T19" s="30">
        <f t="shared" si="0"/>
        <v>81.111111111111114</v>
      </c>
      <c r="U19" s="8">
        <f t="shared" si="1"/>
        <v>9</v>
      </c>
      <c r="V19" s="8">
        <v>26</v>
      </c>
      <c r="W19" s="11">
        <v>81</v>
      </c>
      <c r="X19" s="8">
        <v>5</v>
      </c>
      <c r="Y19" s="27">
        <f t="shared" si="2"/>
        <v>81.044444444444451</v>
      </c>
      <c r="Z19" s="8"/>
      <c r="AA19" s="8"/>
      <c r="AB19" s="8"/>
      <c r="AC19" s="15"/>
    </row>
    <row r="20" spans="1:29" ht="14.5" x14ac:dyDescent="0.3">
      <c r="A20" s="5">
        <v>211357</v>
      </c>
      <c r="B20" s="5">
        <v>88</v>
      </c>
      <c r="C20" s="5">
        <v>2</v>
      </c>
      <c r="D20" s="5">
        <v>77</v>
      </c>
      <c r="E20" s="5">
        <v>1</v>
      </c>
      <c r="F20" s="5">
        <v>82</v>
      </c>
      <c r="G20" s="5">
        <v>1</v>
      </c>
      <c r="H20" s="5">
        <v>76</v>
      </c>
      <c r="I20" s="5">
        <v>1</v>
      </c>
      <c r="J20" s="5">
        <v>70</v>
      </c>
      <c r="K20" s="5">
        <v>2</v>
      </c>
      <c r="L20" s="5">
        <v>84</v>
      </c>
      <c r="M20" s="5">
        <v>2</v>
      </c>
      <c r="N20" s="5">
        <v>84</v>
      </c>
      <c r="O20" s="5">
        <v>1</v>
      </c>
      <c r="P20" s="5">
        <v>83</v>
      </c>
      <c r="Q20" s="5">
        <v>2</v>
      </c>
      <c r="R20" s="5">
        <v>77</v>
      </c>
      <c r="S20" s="5">
        <v>3</v>
      </c>
      <c r="T20" s="30">
        <f>(B20*C20+D20*E20+F20*G20+H20*I20+J20*K20+L20*M20+N20*O20+P20*Q20+R20*S20)/U20</f>
        <v>80</v>
      </c>
      <c r="U20" s="8">
        <f>C20+E20+G20+I20+K20+M20+O20+Q20+S20</f>
        <v>15</v>
      </c>
      <c r="V20" s="8">
        <v>32</v>
      </c>
      <c r="W20" s="11">
        <v>77</v>
      </c>
      <c r="X20" s="8">
        <v>5</v>
      </c>
      <c r="Y20" s="27">
        <f t="shared" si="2"/>
        <v>78.199999999999989</v>
      </c>
      <c r="Z20" s="8"/>
      <c r="AA20" s="8"/>
      <c r="AB20" s="8"/>
      <c r="AC20" s="15"/>
    </row>
    <row r="21" spans="1:29" ht="14.5" x14ac:dyDescent="0.3">
      <c r="A21" s="5">
        <v>211358</v>
      </c>
      <c r="B21" s="5">
        <v>87</v>
      </c>
      <c r="C21" s="5">
        <v>2</v>
      </c>
      <c r="D21" s="5">
        <v>77</v>
      </c>
      <c r="E21" s="5">
        <v>1</v>
      </c>
      <c r="F21" s="5">
        <v>81</v>
      </c>
      <c r="G21" s="5">
        <v>1</v>
      </c>
      <c r="H21" s="5">
        <v>76</v>
      </c>
      <c r="I21" s="5">
        <v>2</v>
      </c>
      <c r="J21" s="5">
        <v>80</v>
      </c>
      <c r="K21" s="5">
        <v>1</v>
      </c>
      <c r="L21" s="5">
        <v>76</v>
      </c>
      <c r="M21" s="5">
        <v>3</v>
      </c>
      <c r="N21" s="5"/>
      <c r="O21" s="5"/>
      <c r="P21" s="5"/>
      <c r="Q21" s="5"/>
      <c r="R21" s="5"/>
      <c r="S21" s="5"/>
      <c r="T21" s="30">
        <f>(B21*C21+D21*E21+F21*G21+H21*I21+J21*K21+L21*M21+N21*O21+P21*Q21)/U21</f>
        <v>79.2</v>
      </c>
      <c r="U21" s="8">
        <f>C21+E21+G21+I21+K21+M21+O21+Q21</f>
        <v>10</v>
      </c>
      <c r="V21" s="8">
        <v>27</v>
      </c>
      <c r="W21" s="11">
        <v>78</v>
      </c>
      <c r="X21" s="8">
        <v>5</v>
      </c>
      <c r="Y21" s="27">
        <f t="shared" si="2"/>
        <v>78.48</v>
      </c>
      <c r="Z21" s="8"/>
      <c r="AA21" s="8"/>
      <c r="AB21" s="8"/>
      <c r="AC21" s="15"/>
    </row>
    <row r="22" spans="1:29" ht="14.5" x14ac:dyDescent="0.3">
      <c r="A22" s="5">
        <v>211359</v>
      </c>
      <c r="B22" s="5">
        <v>87</v>
      </c>
      <c r="C22" s="5">
        <v>2</v>
      </c>
      <c r="D22" s="5">
        <v>74</v>
      </c>
      <c r="E22" s="5">
        <v>3</v>
      </c>
      <c r="F22" s="5">
        <v>82</v>
      </c>
      <c r="G22" s="5">
        <v>1</v>
      </c>
      <c r="H22" s="5">
        <v>74</v>
      </c>
      <c r="I22" s="5">
        <v>1</v>
      </c>
      <c r="J22" s="5">
        <v>85</v>
      </c>
      <c r="K22" s="5">
        <v>1</v>
      </c>
      <c r="L22" s="5">
        <v>80</v>
      </c>
      <c r="M22" s="5">
        <v>2</v>
      </c>
      <c r="N22" s="5">
        <v>87</v>
      </c>
      <c r="O22" s="5">
        <v>3</v>
      </c>
      <c r="P22" s="5"/>
      <c r="Q22" s="5"/>
      <c r="R22" s="5"/>
      <c r="S22" s="5"/>
      <c r="T22" s="30">
        <f>(B22*C22+D22*E22+F22*G22+H22*I22+J22*K22+L22*M22+N22*O22+P22*Q22)/U22</f>
        <v>81.384615384615387</v>
      </c>
      <c r="U22" s="8">
        <f>C22+E22+G22+I22+K22+M22+O22+Q22</f>
        <v>13</v>
      </c>
      <c r="V22" s="8">
        <v>30</v>
      </c>
      <c r="W22" s="11">
        <v>79.760000000000005</v>
      </c>
      <c r="X22" s="8">
        <v>5</v>
      </c>
      <c r="Y22" s="27">
        <f t="shared" si="2"/>
        <v>80.409846153846161</v>
      </c>
      <c r="Z22" s="8"/>
      <c r="AA22" s="8"/>
      <c r="AB22" s="8"/>
      <c r="AC22" s="15"/>
    </row>
    <row r="23" spans="1:29" ht="14.5" x14ac:dyDescent="0.3">
      <c r="A23" s="5">
        <v>211563</v>
      </c>
      <c r="B23" s="5">
        <v>83</v>
      </c>
      <c r="C23" s="5">
        <v>1</v>
      </c>
      <c r="D23" s="5">
        <v>78</v>
      </c>
      <c r="E23" s="5">
        <v>3</v>
      </c>
      <c r="F23" s="5">
        <v>85</v>
      </c>
      <c r="G23" s="5">
        <v>2</v>
      </c>
      <c r="H23" s="5">
        <v>88</v>
      </c>
      <c r="I23" s="5">
        <v>2</v>
      </c>
      <c r="J23" s="5">
        <v>80</v>
      </c>
      <c r="K23" s="5">
        <v>1</v>
      </c>
      <c r="L23" s="5">
        <v>71</v>
      </c>
      <c r="M23" s="5">
        <v>1</v>
      </c>
      <c r="N23" s="5"/>
      <c r="O23" s="5"/>
      <c r="P23" s="5"/>
      <c r="Q23" s="5"/>
      <c r="R23" s="5"/>
      <c r="S23" s="5"/>
      <c r="T23" s="30">
        <v>81.400000000000006</v>
      </c>
      <c r="U23" s="8">
        <v>10</v>
      </c>
      <c r="V23" s="11"/>
      <c r="W23" s="11">
        <v>79.13</v>
      </c>
      <c r="X23" s="11"/>
      <c r="Y23" s="27">
        <f t="shared" si="2"/>
        <v>80.037999999999997</v>
      </c>
      <c r="Z23" s="8"/>
      <c r="AA23" s="8"/>
      <c r="AB23" s="8"/>
      <c r="AC23" s="15"/>
    </row>
    <row r="24" spans="1:29" ht="14.5" x14ac:dyDescent="0.3">
      <c r="A24" s="5">
        <v>211564</v>
      </c>
      <c r="B24" s="5">
        <v>77</v>
      </c>
      <c r="C24" s="5">
        <v>1</v>
      </c>
      <c r="D24" s="5">
        <v>86</v>
      </c>
      <c r="E24" s="5">
        <v>2</v>
      </c>
      <c r="F24" s="5">
        <v>80</v>
      </c>
      <c r="G24" s="5">
        <v>1</v>
      </c>
      <c r="H24" s="5">
        <v>76</v>
      </c>
      <c r="I24" s="5">
        <v>2</v>
      </c>
      <c r="J24" s="5">
        <v>81</v>
      </c>
      <c r="K24" s="5">
        <v>2</v>
      </c>
      <c r="L24" s="5">
        <v>79</v>
      </c>
      <c r="M24" s="5">
        <v>2</v>
      </c>
      <c r="N24" s="5">
        <v>70</v>
      </c>
      <c r="O24" s="5">
        <v>1</v>
      </c>
      <c r="P24" s="5"/>
      <c r="Q24" s="5"/>
      <c r="R24" s="5"/>
      <c r="S24" s="5"/>
      <c r="T24" s="30">
        <v>79.181818181818187</v>
      </c>
      <c r="U24" s="8">
        <v>11</v>
      </c>
      <c r="V24" s="11"/>
      <c r="W24" s="11">
        <v>76.25</v>
      </c>
      <c r="X24" s="11"/>
      <c r="Y24" s="27">
        <f t="shared" si="2"/>
        <v>77.422727272727272</v>
      </c>
      <c r="Z24" s="8"/>
      <c r="AA24" s="8"/>
      <c r="AB24" s="8"/>
      <c r="AC24" s="15"/>
    </row>
    <row r="25" spans="1:29" ht="14.5" x14ac:dyDescent="0.3">
      <c r="A25" s="5">
        <v>211565</v>
      </c>
      <c r="B25" s="5">
        <v>85</v>
      </c>
      <c r="C25" s="5">
        <v>1</v>
      </c>
      <c r="D25" s="5">
        <v>80</v>
      </c>
      <c r="E25" s="5">
        <v>3</v>
      </c>
      <c r="F25" s="5">
        <v>79</v>
      </c>
      <c r="G25" s="5">
        <v>2</v>
      </c>
      <c r="H25" s="5">
        <v>77</v>
      </c>
      <c r="I25" s="5">
        <v>2</v>
      </c>
      <c r="J25" s="5">
        <v>82</v>
      </c>
      <c r="K25" s="5">
        <v>1</v>
      </c>
      <c r="L25" s="5">
        <v>82</v>
      </c>
      <c r="M25" s="5">
        <v>2</v>
      </c>
      <c r="N25" s="5">
        <v>79</v>
      </c>
      <c r="O25" s="5">
        <v>1</v>
      </c>
      <c r="P25" s="5"/>
      <c r="Q25" s="5"/>
      <c r="R25" s="5"/>
      <c r="S25" s="5"/>
      <c r="T25" s="30">
        <v>80.166666666666671</v>
      </c>
      <c r="U25" s="8">
        <v>12</v>
      </c>
      <c r="V25" s="11"/>
      <c r="W25" s="11">
        <v>81.94</v>
      </c>
      <c r="X25" s="11"/>
      <c r="Y25" s="27">
        <f t="shared" si="2"/>
        <v>81.230666666666664</v>
      </c>
      <c r="Z25" s="8"/>
      <c r="AA25" s="8"/>
      <c r="AB25" s="8"/>
      <c r="AC25" s="15"/>
    </row>
  </sheetData>
  <sortState xmlns:xlrd2="http://schemas.microsoft.com/office/spreadsheetml/2017/richdata2" ref="A3:AC25">
    <sortCondition ref="A3:A25"/>
  </sortState>
  <mergeCells count="12">
    <mergeCell ref="AB1:AB2"/>
    <mergeCell ref="AC1:AC2"/>
    <mergeCell ref="W1:W2"/>
    <mergeCell ref="X1:X2"/>
    <mergeCell ref="Y1:Y2"/>
    <mergeCell ref="Z1:Z2"/>
    <mergeCell ref="AA1:AA2"/>
    <mergeCell ref="B1:Q1"/>
    <mergeCell ref="A1:A2"/>
    <mergeCell ref="T1:T2"/>
    <mergeCell ref="U1:U2"/>
    <mergeCell ref="V1:V2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6"/>
  <sheetViews>
    <sheetView topLeftCell="L1" workbookViewId="0">
      <selection activeCell="W3" sqref="W3"/>
    </sheetView>
  </sheetViews>
  <sheetFormatPr defaultColWidth="9" defaultRowHeight="14" x14ac:dyDescent="0.3"/>
  <cols>
    <col min="1" max="1" width="8.83203125" style="3"/>
  </cols>
  <sheetData>
    <row r="1" spans="1:28" s="1" customFormat="1" ht="15" customHeight="1" x14ac:dyDescent="0.25">
      <c r="A1" s="80" t="s">
        <v>32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78" t="s">
        <v>2</v>
      </c>
      <c r="S1" s="78" t="s">
        <v>3</v>
      </c>
      <c r="T1" s="78" t="s">
        <v>31</v>
      </c>
      <c r="U1" s="78" t="s">
        <v>5</v>
      </c>
      <c r="V1" s="60" t="s">
        <v>6</v>
      </c>
      <c r="W1" s="78" t="s">
        <v>7</v>
      </c>
      <c r="X1" s="79" t="s">
        <v>8</v>
      </c>
      <c r="Y1" s="84" t="s">
        <v>9</v>
      </c>
      <c r="Z1" s="62" t="s">
        <v>11</v>
      </c>
      <c r="AA1" s="76" t="s">
        <v>12</v>
      </c>
      <c r="AB1" s="12" t="s">
        <v>12</v>
      </c>
    </row>
    <row r="2" spans="1:28" s="2" customFormat="1" ht="14.25" customHeight="1" x14ac:dyDescent="0.3">
      <c r="A2" s="81"/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9" t="s">
        <v>24</v>
      </c>
      <c r="N2" s="6" t="s">
        <v>25</v>
      </c>
      <c r="O2" s="6" t="s">
        <v>26</v>
      </c>
      <c r="P2" s="6" t="s">
        <v>27</v>
      </c>
      <c r="Q2" s="6" t="s">
        <v>28</v>
      </c>
      <c r="R2" s="86"/>
      <c r="S2" s="63"/>
      <c r="T2" s="63"/>
      <c r="U2" s="86"/>
      <c r="V2" s="85"/>
      <c r="W2" s="78"/>
      <c r="X2" s="75"/>
      <c r="Y2" s="85"/>
      <c r="Z2" s="75"/>
      <c r="AA2" s="77"/>
      <c r="AB2" s="13"/>
    </row>
    <row r="3" spans="1:28" ht="14.5" x14ac:dyDescent="0.3">
      <c r="A3" s="21">
        <v>211267</v>
      </c>
      <c r="B3" s="41">
        <v>86</v>
      </c>
      <c r="C3" s="41">
        <v>2</v>
      </c>
      <c r="D3" s="41">
        <v>82</v>
      </c>
      <c r="E3" s="41">
        <v>2</v>
      </c>
      <c r="F3" s="41">
        <v>80</v>
      </c>
      <c r="G3" s="41">
        <v>1</v>
      </c>
      <c r="H3" s="41">
        <v>81</v>
      </c>
      <c r="I3" s="41">
        <v>1</v>
      </c>
      <c r="J3" s="41">
        <v>79</v>
      </c>
      <c r="K3" s="41">
        <v>1</v>
      </c>
      <c r="L3" s="41">
        <v>77</v>
      </c>
      <c r="M3" s="41">
        <v>1</v>
      </c>
      <c r="N3" s="41">
        <v>81</v>
      </c>
      <c r="O3" s="41">
        <v>1</v>
      </c>
      <c r="P3" s="41"/>
      <c r="Q3" s="41"/>
      <c r="R3" s="11">
        <f t="shared" ref="R3:R26" si="0">(B3*C3+D3*E3+F3*G3+H3*I3+J3*K3+L3*M3+N3*O3+P3*Q3)/S3</f>
        <v>81.555555555555557</v>
      </c>
      <c r="S3" s="8">
        <f>C3+E3+G3+I3+K3+M3+O3+Q3</f>
        <v>9</v>
      </c>
      <c r="T3" s="41"/>
      <c r="U3" s="41">
        <v>79.94</v>
      </c>
      <c r="V3" s="41"/>
      <c r="W3" s="11">
        <f t="shared" ref="W3:W26" si="1">R3*0.4+U3*0.6</f>
        <v>80.586222222222233</v>
      </c>
      <c r="X3" s="41"/>
      <c r="Y3" s="41"/>
      <c r="Z3" s="41"/>
      <c r="AA3" s="41"/>
      <c r="AB3" s="41"/>
    </row>
    <row r="4" spans="1:28" ht="14.5" x14ac:dyDescent="0.3">
      <c r="A4" s="21">
        <v>211268</v>
      </c>
      <c r="B4" s="41">
        <v>88</v>
      </c>
      <c r="C4" s="41">
        <v>2</v>
      </c>
      <c r="D4" s="41">
        <v>76</v>
      </c>
      <c r="E4" s="41">
        <v>2</v>
      </c>
      <c r="F4" s="41">
        <v>82</v>
      </c>
      <c r="G4" s="41">
        <v>1</v>
      </c>
      <c r="H4" s="41">
        <v>87</v>
      </c>
      <c r="I4" s="41">
        <v>1</v>
      </c>
      <c r="J4" s="41">
        <v>87</v>
      </c>
      <c r="K4" s="41">
        <v>1</v>
      </c>
      <c r="L4" s="41"/>
      <c r="M4" s="41"/>
      <c r="N4" s="41"/>
      <c r="O4" s="41"/>
      <c r="P4" s="41"/>
      <c r="Q4" s="41"/>
      <c r="R4" s="11">
        <f t="shared" si="0"/>
        <v>83.428571428571431</v>
      </c>
      <c r="S4" s="8">
        <f t="shared" ref="S4:S26" si="2">C4+E4+G4+I4+K4+M4+O4+Q4</f>
        <v>7</v>
      </c>
      <c r="T4" s="41"/>
      <c r="U4" s="41">
        <v>83.84</v>
      </c>
      <c r="V4" s="41"/>
      <c r="W4" s="11">
        <f t="shared" si="1"/>
        <v>83.675428571428569</v>
      </c>
      <c r="X4" s="41"/>
      <c r="Y4" s="41"/>
      <c r="Z4" s="41"/>
      <c r="AA4" s="41"/>
      <c r="AB4" s="41"/>
    </row>
    <row r="5" spans="1:28" ht="14.5" x14ac:dyDescent="0.3">
      <c r="A5" s="21">
        <v>211269</v>
      </c>
      <c r="B5" s="41">
        <v>86</v>
      </c>
      <c r="C5" s="41">
        <v>1</v>
      </c>
      <c r="D5" s="41">
        <v>87</v>
      </c>
      <c r="E5" s="41">
        <v>2</v>
      </c>
      <c r="F5" s="41">
        <v>87</v>
      </c>
      <c r="G5" s="41">
        <v>1</v>
      </c>
      <c r="H5" s="41">
        <v>80</v>
      </c>
      <c r="I5" s="41">
        <v>1</v>
      </c>
      <c r="J5" s="41">
        <v>81</v>
      </c>
      <c r="K5" s="41">
        <v>1</v>
      </c>
      <c r="L5" s="41">
        <v>82</v>
      </c>
      <c r="M5" s="41">
        <v>1</v>
      </c>
      <c r="N5" s="41">
        <v>87</v>
      </c>
      <c r="O5" s="41">
        <v>1</v>
      </c>
      <c r="P5" s="41"/>
      <c r="Q5" s="41"/>
      <c r="R5" s="11">
        <f t="shared" si="0"/>
        <v>84.625</v>
      </c>
      <c r="S5" s="8">
        <f t="shared" si="2"/>
        <v>8</v>
      </c>
      <c r="T5" s="41"/>
      <c r="U5" s="41">
        <v>83.72</v>
      </c>
      <c r="V5" s="41"/>
      <c r="W5" s="11">
        <f t="shared" si="1"/>
        <v>84.081999999999994</v>
      </c>
      <c r="X5" s="41"/>
      <c r="Y5" s="41"/>
      <c r="Z5" s="41"/>
      <c r="AA5" s="41"/>
      <c r="AB5" s="41"/>
    </row>
    <row r="6" spans="1:28" ht="14.5" x14ac:dyDescent="0.3">
      <c r="A6" s="21">
        <v>211270</v>
      </c>
      <c r="B6" s="41">
        <v>78</v>
      </c>
      <c r="C6" s="41">
        <v>1</v>
      </c>
      <c r="D6" s="41">
        <v>87</v>
      </c>
      <c r="E6" s="41">
        <v>2</v>
      </c>
      <c r="F6" s="41">
        <v>76</v>
      </c>
      <c r="G6" s="41">
        <v>2</v>
      </c>
      <c r="H6" s="41">
        <v>81</v>
      </c>
      <c r="I6" s="41">
        <v>1</v>
      </c>
      <c r="J6" s="41">
        <v>80</v>
      </c>
      <c r="K6" s="41">
        <v>1</v>
      </c>
      <c r="L6" s="41">
        <v>80</v>
      </c>
      <c r="M6" s="41">
        <v>1</v>
      </c>
      <c r="N6" s="41">
        <v>79</v>
      </c>
      <c r="O6" s="41">
        <v>1</v>
      </c>
      <c r="P6" s="41"/>
      <c r="Q6" s="41"/>
      <c r="R6" s="11">
        <f t="shared" si="0"/>
        <v>80.444444444444443</v>
      </c>
      <c r="S6" s="8">
        <f t="shared" si="2"/>
        <v>9</v>
      </c>
      <c r="T6" s="41"/>
      <c r="U6" s="41">
        <v>77.5</v>
      </c>
      <c r="V6" s="41"/>
      <c r="W6" s="11">
        <f t="shared" si="1"/>
        <v>78.677777777777777</v>
      </c>
      <c r="X6" s="41"/>
      <c r="Y6" s="41"/>
      <c r="Z6" s="41"/>
      <c r="AA6" s="41"/>
      <c r="AB6" s="41"/>
    </row>
    <row r="7" spans="1:28" ht="14.5" x14ac:dyDescent="0.3">
      <c r="A7" s="21">
        <v>211271</v>
      </c>
      <c r="B7" s="41">
        <v>79</v>
      </c>
      <c r="C7" s="41">
        <v>2</v>
      </c>
      <c r="D7" s="41">
        <v>84</v>
      </c>
      <c r="E7" s="41">
        <v>2</v>
      </c>
      <c r="F7" s="41">
        <v>82</v>
      </c>
      <c r="G7" s="41">
        <v>1</v>
      </c>
      <c r="H7" s="41">
        <v>77</v>
      </c>
      <c r="I7" s="41">
        <v>1</v>
      </c>
      <c r="J7" s="41">
        <v>78</v>
      </c>
      <c r="K7" s="41">
        <v>1</v>
      </c>
      <c r="L7" s="41">
        <v>83</v>
      </c>
      <c r="M7" s="41">
        <v>1</v>
      </c>
      <c r="N7" s="41"/>
      <c r="O7" s="41"/>
      <c r="P7" s="41"/>
      <c r="Q7" s="41"/>
      <c r="R7" s="11">
        <f t="shared" si="0"/>
        <v>80.75</v>
      </c>
      <c r="S7" s="8">
        <f t="shared" si="2"/>
        <v>8</v>
      </c>
      <c r="T7" s="41"/>
      <c r="U7" s="41">
        <v>81</v>
      </c>
      <c r="V7" s="41"/>
      <c r="W7" s="11">
        <f t="shared" si="1"/>
        <v>80.900000000000006</v>
      </c>
      <c r="X7" s="41"/>
      <c r="Y7" s="41"/>
      <c r="Z7" s="41"/>
      <c r="AA7" s="41"/>
      <c r="AB7" s="41"/>
    </row>
    <row r="8" spans="1:28" ht="14.5" x14ac:dyDescent="0.3">
      <c r="A8" s="21">
        <v>211272</v>
      </c>
      <c r="B8" s="41">
        <v>77</v>
      </c>
      <c r="C8" s="41">
        <v>2</v>
      </c>
      <c r="D8" s="41">
        <v>75</v>
      </c>
      <c r="E8" s="41">
        <v>2</v>
      </c>
      <c r="F8" s="41">
        <v>81</v>
      </c>
      <c r="G8" s="41">
        <v>1</v>
      </c>
      <c r="H8" s="41">
        <v>78</v>
      </c>
      <c r="I8" s="41">
        <v>1</v>
      </c>
      <c r="J8" s="41">
        <v>85</v>
      </c>
      <c r="K8" s="41">
        <v>1</v>
      </c>
      <c r="L8" s="41">
        <v>79</v>
      </c>
      <c r="M8" s="41">
        <v>1</v>
      </c>
      <c r="N8" s="41"/>
      <c r="O8" s="41"/>
      <c r="P8" s="41"/>
      <c r="Q8" s="41"/>
      <c r="R8" s="11">
        <f t="shared" si="0"/>
        <v>78.375</v>
      </c>
      <c r="S8" s="8">
        <f t="shared" si="2"/>
        <v>8</v>
      </c>
      <c r="T8" s="41"/>
      <c r="U8" s="41">
        <v>73.06</v>
      </c>
      <c r="V8" s="41"/>
      <c r="W8" s="11">
        <f t="shared" si="1"/>
        <v>75.186000000000007</v>
      </c>
      <c r="X8" s="41"/>
      <c r="Y8" s="41"/>
      <c r="Z8" s="41"/>
      <c r="AA8" s="41"/>
      <c r="AB8" s="41"/>
    </row>
    <row r="9" spans="1:28" ht="14.5" x14ac:dyDescent="0.3">
      <c r="A9" s="21">
        <v>211273</v>
      </c>
      <c r="B9" s="41">
        <v>86</v>
      </c>
      <c r="C9" s="41">
        <v>2</v>
      </c>
      <c r="D9" s="41">
        <v>79</v>
      </c>
      <c r="E9" s="41">
        <v>1</v>
      </c>
      <c r="F9" s="41">
        <v>82</v>
      </c>
      <c r="G9" s="41">
        <v>1</v>
      </c>
      <c r="H9" s="41">
        <v>76</v>
      </c>
      <c r="I9" s="41">
        <v>1</v>
      </c>
      <c r="J9" s="41">
        <v>79</v>
      </c>
      <c r="K9" s="41">
        <v>1</v>
      </c>
      <c r="L9" s="41">
        <v>79</v>
      </c>
      <c r="M9" s="41">
        <v>1</v>
      </c>
      <c r="N9" s="41">
        <v>80</v>
      </c>
      <c r="O9" s="41">
        <v>1</v>
      </c>
      <c r="P9" s="41">
        <v>82</v>
      </c>
      <c r="Q9" s="41">
        <v>1</v>
      </c>
      <c r="R9" s="11">
        <f t="shared" si="0"/>
        <v>81</v>
      </c>
      <c r="S9" s="8">
        <f t="shared" si="2"/>
        <v>9</v>
      </c>
      <c r="T9" s="41"/>
      <c r="U9" s="41">
        <v>79.72</v>
      </c>
      <c r="V9" s="41"/>
      <c r="W9" s="11">
        <f t="shared" si="1"/>
        <v>80.231999999999999</v>
      </c>
      <c r="X9" s="41"/>
      <c r="Y9" s="41"/>
      <c r="Z9" s="41"/>
      <c r="AA9" s="41"/>
      <c r="AB9" s="41"/>
    </row>
    <row r="10" spans="1:28" ht="14.5" x14ac:dyDescent="0.3">
      <c r="A10" s="21">
        <v>211274</v>
      </c>
      <c r="B10" s="41">
        <v>86</v>
      </c>
      <c r="C10" s="41">
        <v>2</v>
      </c>
      <c r="D10" s="41">
        <v>80</v>
      </c>
      <c r="E10" s="41">
        <v>1</v>
      </c>
      <c r="F10" s="41">
        <v>82</v>
      </c>
      <c r="G10" s="41">
        <v>1</v>
      </c>
      <c r="H10" s="41">
        <v>82</v>
      </c>
      <c r="I10" s="41">
        <v>1</v>
      </c>
      <c r="J10" s="41">
        <v>81</v>
      </c>
      <c r="K10" s="41">
        <v>1</v>
      </c>
      <c r="L10" s="41">
        <v>82</v>
      </c>
      <c r="M10" s="41">
        <v>1</v>
      </c>
      <c r="N10" s="41"/>
      <c r="O10" s="41"/>
      <c r="P10" s="41"/>
      <c r="Q10" s="41"/>
      <c r="R10" s="11">
        <f t="shared" si="0"/>
        <v>82.714285714285708</v>
      </c>
      <c r="S10" s="8">
        <f t="shared" si="2"/>
        <v>7</v>
      </c>
      <c r="T10" s="41"/>
      <c r="U10" s="41">
        <v>80.11</v>
      </c>
      <c r="V10" s="41"/>
      <c r="W10" s="11">
        <f t="shared" si="1"/>
        <v>81.151714285714277</v>
      </c>
      <c r="X10" s="41"/>
      <c r="Y10" s="41"/>
      <c r="Z10" s="41"/>
      <c r="AA10" s="41"/>
      <c r="AB10" s="41"/>
    </row>
    <row r="11" spans="1:28" ht="14.5" x14ac:dyDescent="0.3">
      <c r="A11" s="21">
        <v>211275</v>
      </c>
      <c r="B11" s="41">
        <v>85</v>
      </c>
      <c r="C11" s="41">
        <v>2</v>
      </c>
      <c r="D11" s="41">
        <v>81</v>
      </c>
      <c r="E11" s="41">
        <v>1</v>
      </c>
      <c r="F11" s="41">
        <v>81</v>
      </c>
      <c r="G11" s="41">
        <v>1</v>
      </c>
      <c r="H11" s="41">
        <v>85</v>
      </c>
      <c r="I11" s="41">
        <v>1</v>
      </c>
      <c r="J11" s="41">
        <v>79</v>
      </c>
      <c r="K11" s="41">
        <v>1</v>
      </c>
      <c r="L11" s="41">
        <v>77</v>
      </c>
      <c r="M11" s="41">
        <v>1</v>
      </c>
      <c r="N11" s="41">
        <v>81</v>
      </c>
      <c r="O11" s="41">
        <v>1</v>
      </c>
      <c r="P11" s="41">
        <v>80</v>
      </c>
      <c r="Q11" s="41">
        <v>1</v>
      </c>
      <c r="R11" s="11">
        <f t="shared" si="0"/>
        <v>81.555555555555557</v>
      </c>
      <c r="S11" s="8">
        <f t="shared" si="2"/>
        <v>9</v>
      </c>
      <c r="T11" s="41"/>
      <c r="U11" s="41">
        <v>81.33</v>
      </c>
      <c r="V11" s="41"/>
      <c r="W11" s="11">
        <f t="shared" si="1"/>
        <v>81.420222222222222</v>
      </c>
      <c r="X11" s="41"/>
      <c r="Y11" s="41"/>
      <c r="Z11" s="41"/>
      <c r="AA11" s="41"/>
      <c r="AB11" s="41"/>
    </row>
    <row r="12" spans="1:28" ht="14.5" x14ac:dyDescent="0.3">
      <c r="A12" s="21">
        <v>211276</v>
      </c>
      <c r="B12" s="41">
        <v>87</v>
      </c>
      <c r="C12" s="41">
        <v>2</v>
      </c>
      <c r="D12" s="41">
        <v>82</v>
      </c>
      <c r="E12" s="41">
        <v>1</v>
      </c>
      <c r="F12" s="41">
        <v>78</v>
      </c>
      <c r="G12" s="41">
        <v>1</v>
      </c>
      <c r="H12" s="41">
        <v>81</v>
      </c>
      <c r="I12" s="41">
        <v>3</v>
      </c>
      <c r="J12" s="41">
        <v>85</v>
      </c>
      <c r="K12" s="41">
        <v>2</v>
      </c>
      <c r="L12" s="41">
        <v>84</v>
      </c>
      <c r="M12" s="41">
        <v>1</v>
      </c>
      <c r="N12" s="41"/>
      <c r="O12" s="41"/>
      <c r="P12" s="41"/>
      <c r="Q12" s="41"/>
      <c r="R12" s="11">
        <f t="shared" si="0"/>
        <v>83.1</v>
      </c>
      <c r="S12" s="8">
        <f t="shared" si="2"/>
        <v>10</v>
      </c>
      <c r="T12" s="41"/>
      <c r="U12" s="41">
        <v>79.94</v>
      </c>
      <c r="V12" s="41"/>
      <c r="W12" s="11">
        <f t="shared" si="1"/>
        <v>81.204000000000008</v>
      </c>
      <c r="X12" s="41"/>
      <c r="Y12" s="41"/>
      <c r="Z12" s="41"/>
      <c r="AA12" s="41"/>
      <c r="AB12" s="41"/>
    </row>
    <row r="13" spans="1:28" ht="14.5" x14ac:dyDescent="0.3">
      <c r="A13" s="21">
        <v>211360</v>
      </c>
      <c r="B13" s="41">
        <v>46</v>
      </c>
      <c r="C13" s="41">
        <v>2</v>
      </c>
      <c r="D13" s="41">
        <v>79</v>
      </c>
      <c r="E13" s="41">
        <v>1</v>
      </c>
      <c r="F13" s="41">
        <v>79</v>
      </c>
      <c r="G13" s="41">
        <v>1</v>
      </c>
      <c r="H13" s="41">
        <v>80</v>
      </c>
      <c r="I13" s="41">
        <v>2</v>
      </c>
      <c r="J13" s="41"/>
      <c r="K13" s="41"/>
      <c r="L13" s="41"/>
      <c r="M13" s="41"/>
      <c r="N13" s="41"/>
      <c r="O13" s="41"/>
      <c r="P13" s="41"/>
      <c r="Q13" s="41"/>
      <c r="R13" s="11">
        <f t="shared" si="0"/>
        <v>68.333333333333329</v>
      </c>
      <c r="S13" s="8">
        <f t="shared" si="2"/>
        <v>6</v>
      </c>
      <c r="T13" s="41"/>
      <c r="U13" s="41">
        <v>80.900000000000006</v>
      </c>
      <c r="V13" s="41"/>
      <c r="W13" s="11">
        <f t="shared" si="1"/>
        <v>75.873333333333335</v>
      </c>
      <c r="X13" s="41"/>
      <c r="Y13" s="41"/>
      <c r="Z13" s="41"/>
      <c r="AA13" s="41"/>
      <c r="AB13" s="41"/>
    </row>
    <row r="14" spans="1:28" ht="14.5" x14ac:dyDescent="0.3">
      <c r="A14" s="21">
        <v>211361</v>
      </c>
      <c r="B14" s="41">
        <v>85</v>
      </c>
      <c r="C14" s="41">
        <v>1</v>
      </c>
      <c r="D14" s="41">
        <v>87</v>
      </c>
      <c r="E14" s="41">
        <v>2</v>
      </c>
      <c r="F14" s="41">
        <v>82</v>
      </c>
      <c r="G14" s="41">
        <v>1</v>
      </c>
      <c r="H14" s="41">
        <v>81</v>
      </c>
      <c r="I14" s="41">
        <v>1</v>
      </c>
      <c r="J14" s="41">
        <v>79</v>
      </c>
      <c r="K14" s="41">
        <v>1</v>
      </c>
      <c r="L14" s="41">
        <v>87</v>
      </c>
      <c r="M14" s="41">
        <v>1</v>
      </c>
      <c r="N14" s="41"/>
      <c r="O14" s="41"/>
      <c r="P14" s="41"/>
      <c r="Q14" s="41"/>
      <c r="R14" s="11">
        <f t="shared" si="0"/>
        <v>84</v>
      </c>
      <c r="S14" s="8">
        <f t="shared" si="2"/>
        <v>7</v>
      </c>
      <c r="T14" s="41"/>
      <c r="U14" s="41">
        <v>82.26</v>
      </c>
      <c r="V14" s="41"/>
      <c r="W14" s="11">
        <f t="shared" si="1"/>
        <v>82.956000000000003</v>
      </c>
      <c r="X14" s="41"/>
      <c r="Y14" s="41"/>
      <c r="Z14" s="41"/>
      <c r="AA14" s="41"/>
      <c r="AB14" s="41"/>
    </row>
    <row r="15" spans="1:28" ht="14.5" x14ac:dyDescent="0.3">
      <c r="A15" s="21">
        <v>211362</v>
      </c>
      <c r="B15" s="41">
        <v>86</v>
      </c>
      <c r="C15" s="41">
        <v>2</v>
      </c>
      <c r="D15" s="41">
        <v>77</v>
      </c>
      <c r="E15" s="41">
        <v>2</v>
      </c>
      <c r="F15" s="41">
        <v>75</v>
      </c>
      <c r="G15" s="41">
        <v>1</v>
      </c>
      <c r="H15" s="41">
        <v>80</v>
      </c>
      <c r="I15" s="41">
        <v>1</v>
      </c>
      <c r="J15" s="41"/>
      <c r="K15" s="41"/>
      <c r="L15" s="41"/>
      <c r="M15" s="41"/>
      <c r="N15" s="41"/>
      <c r="O15" s="41"/>
      <c r="P15" s="41"/>
      <c r="Q15" s="41"/>
      <c r="R15" s="11">
        <f t="shared" si="0"/>
        <v>80.166666666666671</v>
      </c>
      <c r="S15" s="8">
        <f t="shared" si="2"/>
        <v>6</v>
      </c>
      <c r="T15" s="41"/>
      <c r="U15" s="41">
        <v>75.599999999999994</v>
      </c>
      <c r="V15" s="41"/>
      <c r="W15" s="11">
        <f t="shared" si="1"/>
        <v>77.426666666666662</v>
      </c>
      <c r="X15" s="41"/>
      <c r="Y15" s="41"/>
      <c r="Z15" s="41"/>
      <c r="AA15" s="41"/>
      <c r="AB15" s="41"/>
    </row>
    <row r="16" spans="1:28" ht="14.5" x14ac:dyDescent="0.3">
      <c r="A16" s="21">
        <v>211363</v>
      </c>
      <c r="B16" s="41">
        <v>85</v>
      </c>
      <c r="C16" s="41">
        <v>2</v>
      </c>
      <c r="D16" s="41">
        <v>83</v>
      </c>
      <c r="E16" s="41">
        <v>1</v>
      </c>
      <c r="F16" s="41">
        <v>82</v>
      </c>
      <c r="G16" s="41">
        <v>1</v>
      </c>
      <c r="H16" s="41">
        <v>78</v>
      </c>
      <c r="I16" s="41">
        <v>2</v>
      </c>
      <c r="J16" s="41">
        <v>85</v>
      </c>
      <c r="K16" s="41">
        <v>3</v>
      </c>
      <c r="L16" s="41">
        <v>80</v>
      </c>
      <c r="M16" s="41">
        <v>1</v>
      </c>
      <c r="N16" s="41"/>
      <c r="O16" s="41"/>
      <c r="P16" s="41"/>
      <c r="Q16" s="41"/>
      <c r="R16" s="11">
        <f t="shared" si="0"/>
        <v>82.6</v>
      </c>
      <c r="S16" s="8">
        <f t="shared" si="2"/>
        <v>10</v>
      </c>
      <c r="T16" s="41"/>
      <c r="U16" s="41">
        <v>82.94</v>
      </c>
      <c r="V16" s="41"/>
      <c r="W16" s="11">
        <f t="shared" si="1"/>
        <v>82.804000000000002</v>
      </c>
      <c r="X16" s="41"/>
      <c r="Y16" s="41"/>
      <c r="Z16" s="41"/>
      <c r="AA16" s="41"/>
      <c r="AB16" s="41"/>
    </row>
    <row r="17" spans="1:28" ht="14.5" x14ac:dyDescent="0.3">
      <c r="A17" s="21">
        <v>211364</v>
      </c>
      <c r="B17" s="41">
        <v>82</v>
      </c>
      <c r="C17" s="41">
        <v>1</v>
      </c>
      <c r="D17" s="41">
        <v>86</v>
      </c>
      <c r="E17" s="41">
        <v>2</v>
      </c>
      <c r="F17" s="41">
        <v>87</v>
      </c>
      <c r="G17" s="41">
        <v>2</v>
      </c>
      <c r="H17" s="41">
        <v>81</v>
      </c>
      <c r="I17" s="41">
        <v>1</v>
      </c>
      <c r="J17" s="41">
        <v>82</v>
      </c>
      <c r="K17" s="41">
        <v>1</v>
      </c>
      <c r="L17" s="41">
        <v>79</v>
      </c>
      <c r="M17" s="41">
        <v>1</v>
      </c>
      <c r="N17" s="41"/>
      <c r="O17" s="41"/>
      <c r="P17" s="41"/>
      <c r="Q17" s="41"/>
      <c r="R17" s="11">
        <f t="shared" si="0"/>
        <v>83.75</v>
      </c>
      <c r="S17" s="8">
        <f t="shared" si="2"/>
        <v>8</v>
      </c>
      <c r="T17" s="41"/>
      <c r="U17" s="41">
        <v>83.89</v>
      </c>
      <c r="V17" s="41"/>
      <c r="W17" s="11">
        <f t="shared" si="1"/>
        <v>83.834000000000003</v>
      </c>
      <c r="X17" s="41"/>
      <c r="Y17" s="41"/>
      <c r="Z17" s="41"/>
      <c r="AA17" s="41"/>
      <c r="AB17" s="41"/>
    </row>
    <row r="18" spans="1:28" ht="14.5" x14ac:dyDescent="0.3">
      <c r="A18" s="21">
        <v>211365</v>
      </c>
      <c r="B18" s="41">
        <v>88</v>
      </c>
      <c r="C18" s="41">
        <v>2</v>
      </c>
      <c r="D18" s="41">
        <v>82</v>
      </c>
      <c r="E18" s="41">
        <v>1</v>
      </c>
      <c r="F18" s="41">
        <v>76</v>
      </c>
      <c r="G18" s="41">
        <v>3</v>
      </c>
      <c r="H18" s="41">
        <v>83</v>
      </c>
      <c r="I18" s="41">
        <v>1</v>
      </c>
      <c r="J18" s="41"/>
      <c r="K18" s="41"/>
      <c r="L18" s="41"/>
      <c r="M18" s="41"/>
      <c r="N18" s="41"/>
      <c r="O18" s="41"/>
      <c r="P18" s="41"/>
      <c r="Q18" s="41"/>
      <c r="R18" s="11">
        <f t="shared" si="0"/>
        <v>81.285714285714292</v>
      </c>
      <c r="S18" s="8">
        <f t="shared" si="2"/>
        <v>7</v>
      </c>
      <c r="T18" s="41"/>
      <c r="U18" s="41">
        <v>83.84</v>
      </c>
      <c r="V18" s="41"/>
      <c r="W18" s="11">
        <f t="shared" si="1"/>
        <v>82.818285714285722</v>
      </c>
      <c r="X18" s="41"/>
      <c r="Y18" s="41"/>
      <c r="Z18" s="41"/>
      <c r="AA18" s="41"/>
      <c r="AB18" s="41"/>
    </row>
    <row r="19" spans="1:28" ht="14.5" x14ac:dyDescent="0.3">
      <c r="A19" s="21">
        <v>211366</v>
      </c>
      <c r="B19" s="41">
        <v>86</v>
      </c>
      <c r="C19" s="41">
        <v>2</v>
      </c>
      <c r="D19" s="41">
        <v>84</v>
      </c>
      <c r="E19" s="41">
        <v>1</v>
      </c>
      <c r="F19" s="41">
        <v>82</v>
      </c>
      <c r="G19" s="41">
        <v>1</v>
      </c>
      <c r="H19" s="41">
        <v>81</v>
      </c>
      <c r="I19" s="41">
        <v>1</v>
      </c>
      <c r="J19" s="41"/>
      <c r="K19" s="41"/>
      <c r="L19" s="41"/>
      <c r="M19" s="41"/>
      <c r="N19" s="41"/>
      <c r="O19" s="41"/>
      <c r="P19" s="41"/>
      <c r="Q19" s="41"/>
      <c r="R19" s="11">
        <f t="shared" si="0"/>
        <v>83.8</v>
      </c>
      <c r="S19" s="8">
        <f t="shared" si="2"/>
        <v>5</v>
      </c>
      <c r="T19" s="41"/>
      <c r="U19" s="41">
        <v>80.53</v>
      </c>
      <c r="V19" s="41"/>
      <c r="W19" s="11">
        <f t="shared" si="1"/>
        <v>81.837999999999994</v>
      </c>
      <c r="X19" s="41"/>
      <c r="Y19" s="41"/>
      <c r="Z19" s="41"/>
      <c r="AA19" s="41"/>
      <c r="AB19" s="41"/>
    </row>
    <row r="20" spans="1:28" ht="14.5" x14ac:dyDescent="0.3">
      <c r="A20" s="21">
        <v>211367</v>
      </c>
      <c r="B20" s="41">
        <v>79</v>
      </c>
      <c r="C20" s="41">
        <v>2</v>
      </c>
      <c r="D20" s="41">
        <v>48</v>
      </c>
      <c r="E20" s="41">
        <v>2</v>
      </c>
      <c r="F20" s="41">
        <v>80</v>
      </c>
      <c r="G20" s="41">
        <v>1</v>
      </c>
      <c r="H20" s="41">
        <v>83</v>
      </c>
      <c r="I20" s="41">
        <v>3</v>
      </c>
      <c r="J20" s="41">
        <v>79</v>
      </c>
      <c r="K20" s="41">
        <v>1</v>
      </c>
      <c r="L20" s="41"/>
      <c r="M20" s="41"/>
      <c r="N20" s="41"/>
      <c r="O20" s="41"/>
      <c r="P20" s="41"/>
      <c r="Q20" s="41"/>
      <c r="R20" s="11">
        <f t="shared" si="0"/>
        <v>73.555555555555557</v>
      </c>
      <c r="S20" s="8">
        <f t="shared" si="2"/>
        <v>9</v>
      </c>
      <c r="T20" s="41"/>
      <c r="U20" s="41">
        <v>72.95</v>
      </c>
      <c r="V20" s="41"/>
      <c r="W20" s="11">
        <f t="shared" si="1"/>
        <v>73.192222222222227</v>
      </c>
      <c r="X20" s="41"/>
      <c r="Y20" s="41"/>
      <c r="Z20" s="41"/>
      <c r="AA20" s="41"/>
      <c r="AB20" s="41"/>
    </row>
    <row r="21" spans="1:28" ht="14.5" x14ac:dyDescent="0.3">
      <c r="A21" s="21">
        <v>211368</v>
      </c>
      <c r="B21" s="41">
        <v>87</v>
      </c>
      <c r="C21" s="41">
        <v>2</v>
      </c>
      <c r="D21" s="41">
        <v>79</v>
      </c>
      <c r="E21" s="41">
        <v>1</v>
      </c>
      <c r="F21" s="41">
        <v>79</v>
      </c>
      <c r="G21" s="41">
        <v>1</v>
      </c>
      <c r="H21" s="41">
        <v>85</v>
      </c>
      <c r="I21" s="41">
        <v>3</v>
      </c>
      <c r="J21" s="41">
        <v>80</v>
      </c>
      <c r="K21" s="41">
        <v>1</v>
      </c>
      <c r="L21" s="41">
        <v>79</v>
      </c>
      <c r="M21" s="41">
        <v>2</v>
      </c>
      <c r="N21" s="41"/>
      <c r="O21" s="41"/>
      <c r="P21" s="41"/>
      <c r="Q21" s="41"/>
      <c r="R21" s="11">
        <f t="shared" si="0"/>
        <v>82.5</v>
      </c>
      <c r="S21" s="8">
        <f t="shared" si="2"/>
        <v>10</v>
      </c>
      <c r="T21" s="41"/>
      <c r="U21" s="41">
        <v>81</v>
      </c>
      <c r="V21" s="41"/>
      <c r="W21" s="11">
        <f t="shared" si="1"/>
        <v>81.599999999999994</v>
      </c>
      <c r="X21" s="41"/>
      <c r="Y21" s="41"/>
      <c r="Z21" s="41"/>
      <c r="AA21" s="41"/>
      <c r="AB21" s="41"/>
    </row>
    <row r="22" spans="1:28" ht="14.5" x14ac:dyDescent="0.3">
      <c r="A22" s="21">
        <v>211369</v>
      </c>
      <c r="B22" s="41">
        <v>87</v>
      </c>
      <c r="C22" s="41">
        <v>2</v>
      </c>
      <c r="D22" s="41">
        <v>78</v>
      </c>
      <c r="E22" s="41">
        <v>2</v>
      </c>
      <c r="F22" s="41">
        <v>80</v>
      </c>
      <c r="G22" s="41">
        <v>1</v>
      </c>
      <c r="H22" s="41">
        <v>81</v>
      </c>
      <c r="I22" s="41">
        <v>1</v>
      </c>
      <c r="J22" s="41">
        <v>82</v>
      </c>
      <c r="K22" s="41">
        <v>1</v>
      </c>
      <c r="L22" s="41">
        <v>81</v>
      </c>
      <c r="M22" s="41">
        <v>1</v>
      </c>
      <c r="N22" s="41">
        <v>87</v>
      </c>
      <c r="O22" s="41">
        <v>1</v>
      </c>
      <c r="P22" s="41"/>
      <c r="Q22" s="41"/>
      <c r="R22" s="11">
        <f t="shared" si="0"/>
        <v>82.333333333333329</v>
      </c>
      <c r="S22" s="8">
        <f t="shared" si="2"/>
        <v>9</v>
      </c>
      <c r="T22" s="41"/>
      <c r="U22" s="41">
        <v>79.47</v>
      </c>
      <c r="V22" s="41"/>
      <c r="W22" s="11">
        <f t="shared" si="1"/>
        <v>80.615333333333325</v>
      </c>
      <c r="X22" s="41"/>
      <c r="Y22" s="41"/>
      <c r="Z22" s="41"/>
      <c r="AA22" s="41"/>
      <c r="AB22" s="41"/>
    </row>
    <row r="23" spans="1:28" ht="14.5" x14ac:dyDescent="0.3">
      <c r="A23" s="21">
        <v>211370</v>
      </c>
      <c r="B23" s="41">
        <v>83</v>
      </c>
      <c r="C23" s="41">
        <v>2</v>
      </c>
      <c r="D23" s="41">
        <v>74</v>
      </c>
      <c r="E23" s="41">
        <v>2</v>
      </c>
      <c r="F23" s="41">
        <v>81</v>
      </c>
      <c r="G23" s="41">
        <v>1</v>
      </c>
      <c r="H23" s="41">
        <v>82</v>
      </c>
      <c r="I23" s="41">
        <v>3</v>
      </c>
      <c r="J23" s="41">
        <v>86</v>
      </c>
      <c r="K23" s="41">
        <v>1</v>
      </c>
      <c r="L23" s="41"/>
      <c r="M23" s="41"/>
      <c r="N23" s="41"/>
      <c r="O23" s="41"/>
      <c r="P23" s="41"/>
      <c r="Q23" s="41"/>
      <c r="R23" s="11">
        <f t="shared" si="0"/>
        <v>80.777777777777771</v>
      </c>
      <c r="S23" s="8">
        <f t="shared" si="2"/>
        <v>9</v>
      </c>
      <c r="T23" s="41"/>
      <c r="U23" s="41">
        <v>79</v>
      </c>
      <c r="V23" s="41"/>
      <c r="W23" s="11">
        <f t="shared" si="1"/>
        <v>79.711111111111109</v>
      </c>
      <c r="X23" s="41"/>
      <c r="Y23" s="41"/>
      <c r="Z23" s="41"/>
      <c r="AA23" s="41"/>
      <c r="AB23" s="41"/>
    </row>
    <row r="24" spans="1:28" ht="14.5" x14ac:dyDescent="0.3">
      <c r="A24" s="21">
        <v>211371</v>
      </c>
      <c r="B24" s="41">
        <v>87</v>
      </c>
      <c r="C24" s="41">
        <v>2</v>
      </c>
      <c r="D24" s="41">
        <v>78</v>
      </c>
      <c r="E24" s="41">
        <v>2</v>
      </c>
      <c r="F24" s="41">
        <v>81</v>
      </c>
      <c r="G24" s="41">
        <v>1</v>
      </c>
      <c r="H24" s="41">
        <v>79</v>
      </c>
      <c r="I24" s="41">
        <v>1</v>
      </c>
      <c r="J24" s="41">
        <v>80</v>
      </c>
      <c r="K24" s="41">
        <v>1</v>
      </c>
      <c r="L24" s="41"/>
      <c r="M24" s="41"/>
      <c r="N24" s="41"/>
      <c r="O24" s="41"/>
      <c r="P24" s="41"/>
      <c r="Q24" s="41"/>
      <c r="R24" s="11">
        <f t="shared" si="0"/>
        <v>81.428571428571431</v>
      </c>
      <c r="S24" s="8">
        <f t="shared" si="2"/>
        <v>7</v>
      </c>
      <c r="T24" s="41"/>
      <c r="U24" s="41">
        <v>80.790000000000006</v>
      </c>
      <c r="V24" s="41"/>
      <c r="W24" s="11">
        <f t="shared" si="1"/>
        <v>81.045428571428573</v>
      </c>
      <c r="X24" s="41"/>
      <c r="Y24" s="41"/>
      <c r="Z24" s="41"/>
      <c r="AA24" s="41"/>
      <c r="AB24" s="41"/>
    </row>
    <row r="25" spans="1:28" ht="14.5" x14ac:dyDescent="0.3">
      <c r="A25" s="21">
        <v>211372</v>
      </c>
      <c r="B25" s="41">
        <v>86</v>
      </c>
      <c r="C25" s="41">
        <v>2</v>
      </c>
      <c r="D25" s="41">
        <v>79</v>
      </c>
      <c r="E25" s="41">
        <v>1</v>
      </c>
      <c r="F25" s="41">
        <v>78</v>
      </c>
      <c r="G25" s="41">
        <v>1</v>
      </c>
      <c r="H25" s="41">
        <v>77</v>
      </c>
      <c r="I25" s="41">
        <v>1</v>
      </c>
      <c r="J25" s="41">
        <v>81</v>
      </c>
      <c r="K25" s="41">
        <v>1</v>
      </c>
      <c r="L25" s="41">
        <v>86</v>
      </c>
      <c r="M25" s="41">
        <v>1</v>
      </c>
      <c r="N25" s="41"/>
      <c r="O25" s="41"/>
      <c r="P25" s="41"/>
      <c r="Q25" s="41"/>
      <c r="R25" s="11">
        <f t="shared" si="0"/>
        <v>81.857142857142861</v>
      </c>
      <c r="S25" s="8">
        <f t="shared" si="2"/>
        <v>7</v>
      </c>
      <c r="T25" s="41"/>
      <c r="U25" s="41">
        <v>80</v>
      </c>
      <c r="V25" s="41"/>
      <c r="W25" s="11">
        <f t="shared" si="1"/>
        <v>80.742857142857147</v>
      </c>
      <c r="X25" s="41"/>
      <c r="Y25" s="41"/>
      <c r="Z25" s="41"/>
      <c r="AA25" s="41"/>
      <c r="AB25" s="41"/>
    </row>
    <row r="26" spans="1:28" ht="14.5" x14ac:dyDescent="0.3">
      <c r="A26" s="21">
        <v>216238</v>
      </c>
      <c r="B26" s="41">
        <v>83</v>
      </c>
      <c r="C26" s="41">
        <v>2</v>
      </c>
      <c r="D26" s="41">
        <v>72</v>
      </c>
      <c r="E26" s="41">
        <v>2</v>
      </c>
      <c r="F26" s="41">
        <v>80</v>
      </c>
      <c r="G26" s="41">
        <v>1</v>
      </c>
      <c r="H26" s="41">
        <v>82</v>
      </c>
      <c r="I26" s="41">
        <v>1</v>
      </c>
      <c r="J26" s="41">
        <v>80</v>
      </c>
      <c r="K26" s="41">
        <v>1</v>
      </c>
      <c r="L26" s="41">
        <v>82</v>
      </c>
      <c r="M26" s="41">
        <v>2</v>
      </c>
      <c r="N26" s="41">
        <v>76</v>
      </c>
      <c r="O26" s="41">
        <v>1</v>
      </c>
      <c r="P26" s="41"/>
      <c r="Q26" s="41"/>
      <c r="R26" s="11">
        <f t="shared" si="0"/>
        <v>79.2</v>
      </c>
      <c r="S26" s="8">
        <f t="shared" si="2"/>
        <v>10</v>
      </c>
      <c r="T26" s="41"/>
      <c r="U26" s="41">
        <v>76.44</v>
      </c>
      <c r="V26" s="41"/>
      <c r="W26" s="11">
        <f t="shared" si="1"/>
        <v>77.543999999999997</v>
      </c>
      <c r="X26" s="41"/>
      <c r="Y26" s="41"/>
      <c r="Z26" s="41"/>
      <c r="AA26" s="41"/>
      <c r="AB26" s="41"/>
    </row>
  </sheetData>
  <sortState xmlns:xlrd2="http://schemas.microsoft.com/office/spreadsheetml/2017/richdata2" ref="A3:AB26">
    <sortCondition ref="A3:A26"/>
  </sortState>
  <mergeCells count="12">
    <mergeCell ref="Z1:Z2"/>
    <mergeCell ref="AA1:AA2"/>
    <mergeCell ref="U1:U2"/>
    <mergeCell ref="V1:V2"/>
    <mergeCell ref="W1:W2"/>
    <mergeCell ref="X1:X2"/>
    <mergeCell ref="Y1:Y2"/>
    <mergeCell ref="B1:Q1"/>
    <mergeCell ref="A1:A2"/>
    <mergeCell ref="R1:R2"/>
    <mergeCell ref="S1:S2"/>
    <mergeCell ref="T1:T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结构（学硕）</vt:lpstr>
      <vt:lpstr>结构（专硕）</vt:lpstr>
      <vt:lpstr>防灾（学硕）</vt:lpstr>
      <vt:lpstr>防灾（专硕）</vt:lpstr>
      <vt:lpstr>管理</vt:lpstr>
      <vt:lpstr>建造</vt:lpstr>
      <vt:lpstr>桥梁</vt:lpstr>
      <vt:lpstr>岩土</vt:lpstr>
      <vt:lpstr>市政</vt:lpstr>
      <vt:lpstr>力学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郑举乐</dc:creator>
  <cp:lastModifiedBy>Lenovo</cp:lastModifiedBy>
  <dcterms:created xsi:type="dcterms:W3CDTF">2015-06-05T18:19:00Z</dcterms:created>
  <dcterms:modified xsi:type="dcterms:W3CDTF">2022-10-11T02:33:42Z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642C12FEF2094DA48041016FFC93BB2A</vt:lpwstr>
  </property>
</Properties>
</file>