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9560" windowHeight="10920" activeTab="10"/>
  </bookViews>
  <sheets>
    <sheet name="结构" sheetId="1" r:id="rId1"/>
    <sheet name="防灾" sheetId="2" r:id="rId2"/>
    <sheet name="桥梁" sheetId="3" r:id="rId3"/>
    <sheet name="岩土" sheetId="4" r:id="rId4"/>
    <sheet name="市政" sheetId="5" r:id="rId5"/>
    <sheet name="力学" sheetId="6" r:id="rId6"/>
    <sheet name="管理" sheetId="7" r:id="rId7"/>
    <sheet name="建造" sheetId="8" r:id="rId8"/>
    <sheet name="东蒙（岩土）" sheetId="9" r:id="rId9"/>
    <sheet name="东蒙（市政）" sheetId="11" r:id="rId10"/>
    <sheet name="博士" sheetId="10" r:id="rId11"/>
  </sheets>
  <definedNames>
    <definedName name="_xlnm._FilterDatabase" localSheetId="1" hidden="1">防灾!$A$1:$AA$39</definedName>
    <definedName name="_xlnm._FilterDatabase" localSheetId="6" hidden="1">管理!$A$1:$AC$28</definedName>
    <definedName name="_xlnm._FilterDatabase" localSheetId="7" hidden="1">建造!$A$1:$AB$26</definedName>
    <definedName name="_xlnm._FilterDatabase" localSheetId="0" hidden="1">结构!$A$1:$AB$92</definedName>
    <definedName name="_xlnm._FilterDatabase" localSheetId="3" hidden="1">岩土!$A$1:$AA$22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0" i="2"/>
  <c r="S40"/>
  <c r="R41"/>
  <c r="W41" s="1"/>
  <c r="S41"/>
  <c r="W40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W22" i="11" l="1"/>
  <c r="S27"/>
  <c r="S28"/>
  <c r="S29"/>
  <c r="S30"/>
  <c r="S31"/>
  <c r="S32"/>
  <c r="S33"/>
  <c r="S3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R27"/>
  <c r="W27" s="1"/>
  <c r="R28"/>
  <c r="W28" s="1"/>
  <c r="R29"/>
  <c r="W29" s="1"/>
  <c r="R30"/>
  <c r="W30" s="1"/>
  <c r="R31"/>
  <c r="W31" s="1"/>
  <c r="R32"/>
  <c r="W32" s="1"/>
  <c r="R33"/>
  <c r="W33" s="1"/>
  <c r="R34"/>
  <c r="W34" s="1"/>
  <c r="R4"/>
  <c r="W4" s="1"/>
  <c r="R5"/>
  <c r="W5" s="1"/>
  <c r="R6"/>
  <c r="W6" s="1"/>
  <c r="R7"/>
  <c r="W7" s="1"/>
  <c r="R8"/>
  <c r="W8" s="1"/>
  <c r="R9"/>
  <c r="W9" s="1"/>
  <c r="R10"/>
  <c r="W10" s="1"/>
  <c r="R11"/>
  <c r="W11" s="1"/>
  <c r="R12"/>
  <c r="W12" s="1"/>
  <c r="R13"/>
  <c r="W13" s="1"/>
  <c r="R14"/>
  <c r="W14" s="1"/>
  <c r="R15"/>
  <c r="W15" s="1"/>
  <c r="R16"/>
  <c r="W16" s="1"/>
  <c r="R17"/>
  <c r="W17" s="1"/>
  <c r="R18"/>
  <c r="W18" s="1"/>
  <c r="R19"/>
  <c r="W19" s="1"/>
  <c r="R20"/>
  <c r="W20" s="1"/>
  <c r="R21"/>
  <c r="W21" s="1"/>
  <c r="R22"/>
  <c r="R23"/>
  <c r="W23" s="1"/>
  <c r="R24"/>
  <c r="W24" s="1"/>
  <c r="R25"/>
  <c r="W25" s="1"/>
  <c r="R26"/>
  <c r="W26" s="1"/>
  <c r="S3"/>
  <c r="R3"/>
  <c r="W3" s="1"/>
  <c r="S3" i="9"/>
  <c r="S26"/>
  <c r="R26"/>
  <c r="W26" s="1"/>
  <c r="S25"/>
  <c r="R25"/>
  <c r="W25" s="1"/>
  <c r="S24"/>
  <c r="R24"/>
  <c r="W24" s="1"/>
  <c r="S23"/>
  <c r="R23"/>
  <c r="W23" s="1"/>
  <c r="S22"/>
  <c r="R22"/>
  <c r="W22" s="1"/>
  <c r="S21"/>
  <c r="R21"/>
  <c r="W21" s="1"/>
  <c r="S20"/>
  <c r="R20"/>
  <c r="W20" s="1"/>
  <c r="S19"/>
  <c r="R19"/>
  <c r="W19" s="1"/>
  <c r="S18"/>
  <c r="R18"/>
  <c r="W18" s="1"/>
  <c r="S17"/>
  <c r="R17"/>
  <c r="W17" s="1"/>
  <c r="S16"/>
  <c r="R16"/>
  <c r="W16" s="1"/>
  <c r="S15"/>
  <c r="R15"/>
  <c r="W15" s="1"/>
  <c r="S14"/>
  <c r="R14"/>
  <c r="W14" s="1"/>
  <c r="S13"/>
  <c r="R13"/>
  <c r="W13" s="1"/>
  <c r="S12"/>
  <c r="R12"/>
  <c r="W12" s="1"/>
  <c r="S11"/>
  <c r="R11"/>
  <c r="W11" s="1"/>
  <c r="S10"/>
  <c r="R10"/>
  <c r="W10" s="1"/>
  <c r="S9"/>
  <c r="R9"/>
  <c r="W9" s="1"/>
  <c r="S8"/>
  <c r="R8"/>
  <c r="W8" s="1"/>
  <c r="S7"/>
  <c r="R7"/>
  <c r="W7" s="1"/>
  <c r="S6"/>
  <c r="R6"/>
  <c r="W6" s="1"/>
  <c r="S5"/>
  <c r="R5"/>
  <c r="W5" s="1"/>
  <c r="S4"/>
  <c r="R4"/>
  <c r="W4" s="1"/>
  <c r="R3"/>
  <c r="W3" s="1"/>
  <c r="R4" i="10" l="1"/>
  <c r="W4" s="1"/>
  <c r="S4"/>
  <c r="R5"/>
  <c r="W5" s="1"/>
  <c r="S5"/>
  <c r="R6"/>
  <c r="W6" s="1"/>
  <c r="S6"/>
  <c r="R7"/>
  <c r="W7" s="1"/>
  <c r="S7"/>
  <c r="R8"/>
  <c r="W8" s="1"/>
  <c r="S8"/>
  <c r="R9"/>
  <c r="W9" s="1"/>
  <c r="S9"/>
  <c r="R10"/>
  <c r="S10"/>
  <c r="W10"/>
  <c r="R11"/>
  <c r="S11"/>
  <c r="W11"/>
  <c r="R12"/>
  <c r="W12" s="1"/>
  <c r="S12"/>
  <c r="R13"/>
  <c r="W13" s="1"/>
  <c r="S13"/>
  <c r="R14"/>
  <c r="W14" s="1"/>
  <c r="S14"/>
  <c r="R15"/>
  <c r="W15" s="1"/>
  <c r="S15"/>
  <c r="R16"/>
  <c r="W16" s="1"/>
  <c r="S16"/>
  <c r="R17"/>
  <c r="W17" s="1"/>
  <c r="S17"/>
  <c r="R18"/>
  <c r="S18"/>
  <c r="W18"/>
  <c r="R19"/>
  <c r="S19"/>
  <c r="W19"/>
  <c r="R20"/>
  <c r="W20" s="1"/>
  <c r="S20"/>
  <c r="R21"/>
  <c r="W21" s="1"/>
  <c r="S21"/>
  <c r="R22"/>
  <c r="W22" s="1"/>
  <c r="S22"/>
  <c r="R23"/>
  <c r="W23" s="1"/>
  <c r="S23"/>
  <c r="R24"/>
  <c r="W24" s="1"/>
  <c r="S24"/>
  <c r="R25"/>
  <c r="W25" s="1"/>
  <c r="S25"/>
  <c r="R26"/>
  <c r="S26"/>
  <c r="W26"/>
  <c r="R27"/>
  <c r="S27"/>
  <c r="W27"/>
  <c r="R28"/>
  <c r="W28" s="1"/>
  <c r="S28"/>
  <c r="R29"/>
  <c r="W29" s="1"/>
  <c r="S29"/>
  <c r="R30"/>
  <c r="W30" s="1"/>
  <c r="S30"/>
  <c r="R31"/>
  <c r="W31" s="1"/>
  <c r="S31"/>
  <c r="R32"/>
  <c r="W32" s="1"/>
  <c r="S32"/>
  <c r="R33"/>
  <c r="W33" s="1"/>
  <c r="S33"/>
  <c r="R34"/>
  <c r="S34"/>
  <c r="W34"/>
  <c r="R35"/>
  <c r="S35"/>
  <c r="W35"/>
  <c r="R36"/>
  <c r="W36" s="1"/>
  <c r="S36"/>
  <c r="R37"/>
  <c r="W37" s="1"/>
  <c r="S37"/>
  <c r="R38"/>
  <c r="W38" s="1"/>
  <c r="S38"/>
  <c r="R39"/>
  <c r="W39" s="1"/>
  <c r="S39"/>
  <c r="R40"/>
  <c r="W40" s="1"/>
  <c r="S40"/>
  <c r="R41"/>
  <c r="W41" s="1"/>
  <c r="S41"/>
  <c r="S3"/>
  <c r="R3"/>
  <c r="W3" s="1"/>
  <c r="S24" i="6" l="1"/>
  <c r="S23"/>
  <c r="S20"/>
  <c r="S19"/>
  <c r="S16"/>
  <c r="S15"/>
  <c r="S12"/>
  <c r="S11"/>
  <c r="S8"/>
  <c r="S7"/>
  <c r="S4"/>
  <c r="S3"/>
  <c r="O25"/>
  <c r="N25"/>
  <c r="S25" s="1"/>
  <c r="O24"/>
  <c r="N24"/>
  <c r="O23"/>
  <c r="N23"/>
  <c r="O22"/>
  <c r="N22"/>
  <c r="S22" s="1"/>
  <c r="O21"/>
  <c r="N21"/>
  <c r="S21" s="1"/>
  <c r="O20"/>
  <c r="N20"/>
  <c r="O19"/>
  <c r="N19"/>
  <c r="O18"/>
  <c r="N18"/>
  <c r="S18" s="1"/>
  <c r="O17"/>
  <c r="N17"/>
  <c r="S17" s="1"/>
  <c r="O16"/>
  <c r="N16"/>
  <c r="O15"/>
  <c r="N15"/>
  <c r="O14"/>
  <c r="N14"/>
  <c r="S14" s="1"/>
  <c r="O13"/>
  <c r="N13"/>
  <c r="S13" s="1"/>
  <c r="O12"/>
  <c r="N12"/>
  <c r="O11"/>
  <c r="N11"/>
  <c r="O10"/>
  <c r="N10"/>
  <c r="S10" s="1"/>
  <c r="O9"/>
  <c r="N9"/>
  <c r="S9" s="1"/>
  <c r="O8"/>
  <c r="N8"/>
  <c r="O7"/>
  <c r="N7"/>
  <c r="O6"/>
  <c r="N6"/>
  <c r="S6" s="1"/>
  <c r="O5"/>
  <c r="N5"/>
  <c r="S5" s="1"/>
  <c r="O4"/>
  <c r="N4"/>
  <c r="O3"/>
  <c r="N3"/>
  <c r="S7" i="5"/>
  <c r="S11"/>
  <c r="S15"/>
  <c r="S19"/>
  <c r="S23"/>
  <c r="O24"/>
  <c r="N24"/>
  <c r="S24" s="1"/>
  <c r="O23"/>
  <c r="N23"/>
  <c r="O22"/>
  <c r="N22"/>
  <c r="S22" s="1"/>
  <c r="O21"/>
  <c r="N21"/>
  <c r="S21" s="1"/>
  <c r="O20"/>
  <c r="N20"/>
  <c r="S20" s="1"/>
  <c r="O19"/>
  <c r="N19"/>
  <c r="O18"/>
  <c r="N18"/>
  <c r="S18" s="1"/>
  <c r="O17"/>
  <c r="N17"/>
  <c r="S17" s="1"/>
  <c r="O16"/>
  <c r="N16"/>
  <c r="S16" s="1"/>
  <c r="O15"/>
  <c r="N15"/>
  <c r="O14"/>
  <c r="N14"/>
  <c r="S14" s="1"/>
  <c r="O13"/>
  <c r="N13"/>
  <c r="S13" s="1"/>
  <c r="O12"/>
  <c r="N12"/>
  <c r="S12" s="1"/>
  <c r="O11"/>
  <c r="N11"/>
  <c r="O10"/>
  <c r="N10"/>
  <c r="S10" s="1"/>
  <c r="O9"/>
  <c r="N9"/>
  <c r="S9" s="1"/>
  <c r="O8"/>
  <c r="N8"/>
  <c r="S8" s="1"/>
  <c r="O7"/>
  <c r="N7"/>
  <c r="O6"/>
  <c r="N6"/>
  <c r="S6" s="1"/>
  <c r="O5"/>
  <c r="N5"/>
  <c r="S5" s="1"/>
  <c r="O4"/>
  <c r="N4"/>
  <c r="S4" s="1"/>
  <c r="O3"/>
  <c r="N3"/>
  <c r="S3" s="1"/>
  <c r="R83" i="1" l="1"/>
  <c r="W83" s="1"/>
  <c r="S83"/>
  <c r="S26" i="8" l="1"/>
  <c r="R26"/>
  <c r="W26" s="1"/>
  <c r="S25"/>
  <c r="R25"/>
  <c r="W25" s="1"/>
  <c r="S24"/>
  <c r="R24"/>
  <c r="W24" s="1"/>
  <c r="S23"/>
  <c r="R23"/>
  <c r="W23" s="1"/>
  <c r="S22"/>
  <c r="R22"/>
  <c r="W22" s="1"/>
  <c r="S21"/>
  <c r="R21"/>
  <c r="W21" s="1"/>
  <c r="S20"/>
  <c r="R20"/>
  <c r="W20" s="1"/>
  <c r="S19"/>
  <c r="R19"/>
  <c r="W19" s="1"/>
  <c r="S18"/>
  <c r="R18"/>
  <c r="W18" s="1"/>
  <c r="S17"/>
  <c r="R17"/>
  <c r="W17" s="1"/>
  <c r="S16"/>
  <c r="R16"/>
  <c r="W16" s="1"/>
  <c r="S15"/>
  <c r="R15"/>
  <c r="W15" s="1"/>
  <c r="S14"/>
  <c r="R14"/>
  <c r="W14" s="1"/>
  <c r="S13"/>
  <c r="R13"/>
  <c r="W13" s="1"/>
  <c r="S12"/>
  <c r="R12"/>
  <c r="W12" s="1"/>
  <c r="S11"/>
  <c r="R11"/>
  <c r="W11" s="1"/>
  <c r="S10"/>
  <c r="R10"/>
  <c r="W10" s="1"/>
  <c r="S9"/>
  <c r="R9"/>
  <c r="W9" s="1"/>
  <c r="S8"/>
  <c r="R8"/>
  <c r="W8" s="1"/>
  <c r="S7"/>
  <c r="R7"/>
  <c r="W7" s="1"/>
  <c r="W6"/>
  <c r="S6"/>
  <c r="R6"/>
  <c r="S5"/>
  <c r="R5"/>
  <c r="W5" s="1"/>
  <c r="S4"/>
  <c r="R4"/>
  <c r="W4" s="1"/>
  <c r="S3"/>
  <c r="R3"/>
  <c r="W3" s="1"/>
  <c r="AB28" i="7" l="1"/>
  <c r="U28"/>
  <c r="T28"/>
  <c r="Y28" s="1"/>
  <c r="AC28" s="1"/>
  <c r="AB27"/>
  <c r="U27"/>
  <c r="T27"/>
  <c r="Y27" s="1"/>
  <c r="AC27" s="1"/>
  <c r="AB26"/>
  <c r="U26"/>
  <c r="T26"/>
  <c r="Y26" s="1"/>
  <c r="AB25"/>
  <c r="U25"/>
  <c r="T25"/>
  <c r="Y25" s="1"/>
  <c r="AB24"/>
  <c r="U24"/>
  <c r="T24"/>
  <c r="Y24" s="1"/>
  <c r="AB23"/>
  <c r="U23"/>
  <c r="T23"/>
  <c r="Y23" s="1"/>
  <c r="AB22"/>
  <c r="U22"/>
  <c r="T22"/>
  <c r="Y22" s="1"/>
  <c r="AC22" s="1"/>
  <c r="AB21"/>
  <c r="U21"/>
  <c r="T21"/>
  <c r="Y21" s="1"/>
  <c r="AB20"/>
  <c r="U20"/>
  <c r="T20"/>
  <c r="Y20" s="1"/>
  <c r="AB19"/>
  <c r="U19"/>
  <c r="T19"/>
  <c r="Y19" s="1"/>
  <c r="AB18"/>
  <c r="U18"/>
  <c r="T18"/>
  <c r="Y18" s="1"/>
  <c r="AC18" s="1"/>
  <c r="AB17"/>
  <c r="U17"/>
  <c r="T17"/>
  <c r="Y17" s="1"/>
  <c r="AB16"/>
  <c r="U16"/>
  <c r="T16"/>
  <c r="Y16" s="1"/>
  <c r="AB15"/>
  <c r="Y15"/>
  <c r="U15"/>
  <c r="T15"/>
  <c r="AB14"/>
  <c r="U14"/>
  <c r="T14"/>
  <c r="Y14" s="1"/>
  <c r="AB13"/>
  <c r="U13"/>
  <c r="T13"/>
  <c r="Y13" s="1"/>
  <c r="AC13" s="1"/>
  <c r="AB12"/>
  <c r="U12"/>
  <c r="T12"/>
  <c r="Y12" s="1"/>
  <c r="AB11"/>
  <c r="U11"/>
  <c r="T11"/>
  <c r="Y11" s="1"/>
  <c r="AB10"/>
  <c r="U10"/>
  <c r="T10"/>
  <c r="Y10" s="1"/>
  <c r="AB9"/>
  <c r="U9"/>
  <c r="T9"/>
  <c r="Y9" s="1"/>
  <c r="AB8"/>
  <c r="U8"/>
  <c r="T8"/>
  <c r="Y8" s="1"/>
  <c r="AB7"/>
  <c r="U7"/>
  <c r="T7"/>
  <c r="Y7" s="1"/>
  <c r="AB6"/>
  <c r="U6"/>
  <c r="T6"/>
  <c r="Y6" s="1"/>
  <c r="AC6" s="1"/>
  <c r="AB5"/>
  <c r="U5"/>
  <c r="T5"/>
  <c r="Y5" s="1"/>
  <c r="AB4"/>
  <c r="U4"/>
  <c r="T4"/>
  <c r="Y4" s="1"/>
  <c r="AB3"/>
  <c r="U3"/>
  <c r="T3"/>
  <c r="Y3" s="1"/>
  <c r="AC3" l="1"/>
  <c r="AC7"/>
  <c r="AC4"/>
  <c r="AC12"/>
  <c r="AC21"/>
  <c r="AC26"/>
  <c r="AC5"/>
  <c r="AC11"/>
  <c r="AC20"/>
  <c r="AC10"/>
  <c r="AC14"/>
  <c r="AC19"/>
  <c r="AC8"/>
  <c r="AC16"/>
  <c r="AC24"/>
  <c r="AC15"/>
  <c r="AC23"/>
  <c r="AC9"/>
  <c r="AC17"/>
  <c r="AC25"/>
  <c r="R9" i="2"/>
  <c r="W9" s="1"/>
  <c r="R4"/>
  <c r="W4" s="1"/>
  <c r="R14"/>
  <c r="W14" s="1"/>
  <c r="R18"/>
  <c r="W18" s="1"/>
  <c r="R32"/>
  <c r="W32" s="1"/>
  <c r="R34"/>
  <c r="W34" s="1"/>
  <c r="R13"/>
  <c r="W13" s="1"/>
  <c r="R6"/>
  <c r="W6" s="1"/>
  <c r="R22"/>
  <c r="W22" s="1"/>
  <c r="R30"/>
  <c r="W30" s="1"/>
  <c r="R33"/>
  <c r="W33" s="1"/>
  <c r="R31"/>
  <c r="W31" s="1"/>
  <c r="R24"/>
  <c r="W24" s="1"/>
  <c r="R35"/>
  <c r="W35" s="1"/>
  <c r="R39"/>
  <c r="W39" s="1"/>
  <c r="R27"/>
  <c r="W27" s="1"/>
  <c r="R3"/>
  <c r="W3" s="1"/>
  <c r="R5"/>
  <c r="W5" s="1"/>
  <c r="R8"/>
  <c r="W8" s="1"/>
  <c r="R28"/>
  <c r="W28" s="1"/>
  <c r="R26"/>
  <c r="W26" s="1"/>
  <c r="R36"/>
  <c r="W36" s="1"/>
  <c r="R17"/>
  <c r="W17" s="1"/>
  <c r="R15"/>
  <c r="W15" s="1"/>
  <c r="R23"/>
  <c r="W23" s="1"/>
  <c r="R21"/>
  <c r="W21" s="1"/>
  <c r="R37"/>
  <c r="W37" s="1"/>
  <c r="R10"/>
  <c r="W10" s="1"/>
  <c r="R20"/>
  <c r="W20" s="1"/>
  <c r="R19"/>
  <c r="W19" s="1"/>
  <c r="R11"/>
  <c r="W11" s="1"/>
  <c r="R7"/>
  <c r="W7" s="1"/>
  <c r="R16"/>
  <c r="W16" s="1"/>
  <c r="R12"/>
  <c r="W12" s="1"/>
  <c r="R38"/>
  <c r="W38" s="1"/>
  <c r="R29"/>
  <c r="W29" s="1"/>
  <c r="R25"/>
  <c r="W25" s="1"/>
  <c r="S22" i="4" l="1"/>
  <c r="R22"/>
  <c r="W22" s="1"/>
  <c r="S21"/>
  <c r="R21"/>
  <c r="W21" s="1"/>
  <c r="S20"/>
  <c r="R20"/>
  <c r="W20" s="1"/>
  <c r="S19"/>
  <c r="R19"/>
  <c r="W19" s="1"/>
  <c r="S18"/>
  <c r="R18"/>
  <c r="W18" s="1"/>
  <c r="S17"/>
  <c r="R17"/>
  <c r="W17" s="1"/>
  <c r="S16"/>
  <c r="R16"/>
  <c r="W16" s="1"/>
  <c r="S15"/>
  <c r="R15"/>
  <c r="W15" s="1"/>
  <c r="S14"/>
  <c r="R14"/>
  <c r="W14" s="1"/>
  <c r="S13"/>
  <c r="R13"/>
  <c r="W13" s="1"/>
  <c r="S12"/>
  <c r="R12"/>
  <c r="W12" s="1"/>
  <c r="S11"/>
  <c r="R11"/>
  <c r="W11" s="1"/>
  <c r="S10"/>
  <c r="R10"/>
  <c r="W10" s="1"/>
  <c r="S9"/>
  <c r="R9"/>
  <c r="W9" s="1"/>
  <c r="S8"/>
  <c r="R8"/>
  <c r="W8" s="1"/>
  <c r="S7"/>
  <c r="R7"/>
  <c r="W7" s="1"/>
  <c r="S6"/>
  <c r="R6"/>
  <c r="W6" s="1"/>
  <c r="S5"/>
  <c r="R5"/>
  <c r="W5" s="1"/>
  <c r="S4"/>
  <c r="R4"/>
  <c r="W4" s="1"/>
  <c r="S3"/>
  <c r="R3"/>
  <c r="W3" s="1"/>
  <c r="S17" i="3"/>
  <c r="R17"/>
  <c r="W17" s="1"/>
  <c r="S16"/>
  <c r="R16"/>
  <c r="W16" s="1"/>
  <c r="S15"/>
  <c r="R15"/>
  <c r="W15" s="1"/>
  <c r="S14"/>
  <c r="R14"/>
  <c r="W14" s="1"/>
  <c r="S13"/>
  <c r="R13"/>
  <c r="W13" s="1"/>
  <c r="S12"/>
  <c r="R12"/>
  <c r="W12" s="1"/>
  <c r="S11"/>
  <c r="R11"/>
  <c r="W11" s="1"/>
  <c r="S10"/>
  <c r="R10"/>
  <c r="W10" s="1"/>
  <c r="S9"/>
  <c r="R9"/>
  <c r="W9" s="1"/>
  <c r="S8"/>
  <c r="R8"/>
  <c r="W8" s="1"/>
  <c r="S7"/>
  <c r="R7"/>
  <c r="W7" s="1"/>
  <c r="S6"/>
  <c r="R6"/>
  <c r="W6" s="1"/>
  <c r="S5"/>
  <c r="R5"/>
  <c r="W5" s="1"/>
  <c r="S4"/>
  <c r="R4"/>
  <c r="W4" s="1"/>
  <c r="S3"/>
  <c r="R3"/>
  <c r="W3" s="1"/>
  <c r="S94" i="1"/>
  <c r="R94"/>
  <c r="W94" s="1"/>
  <c r="S90"/>
  <c r="R90"/>
  <c r="W90" s="1"/>
  <c r="S89"/>
  <c r="R89"/>
  <c r="W89" s="1"/>
  <c r="S87"/>
  <c r="R87"/>
  <c r="W87" s="1"/>
  <c r="S86"/>
  <c r="R86"/>
  <c r="W86" s="1"/>
  <c r="S84"/>
  <c r="R84"/>
  <c r="W84" s="1"/>
  <c r="S72"/>
  <c r="R72"/>
  <c r="W72" s="1"/>
  <c r="S70"/>
  <c r="R70"/>
  <c r="W70" s="1"/>
  <c r="S68"/>
  <c r="R68"/>
  <c r="W68" s="1"/>
  <c r="S67"/>
  <c r="R67"/>
  <c r="W67" s="1"/>
  <c r="S64"/>
  <c r="R64"/>
  <c r="W64" s="1"/>
  <c r="S63"/>
  <c r="R63"/>
  <c r="W63" s="1"/>
  <c r="S61"/>
  <c r="R61"/>
  <c r="W61" s="1"/>
  <c r="S60"/>
  <c r="R60"/>
  <c r="W60" s="1"/>
  <c r="S58"/>
  <c r="R58"/>
  <c r="W58" s="1"/>
  <c r="S55"/>
  <c r="R55"/>
  <c r="W55" s="1"/>
  <c r="S54"/>
  <c r="R54"/>
  <c r="W54" s="1"/>
  <c r="S52"/>
  <c r="R52"/>
  <c r="W52" s="1"/>
  <c r="S51"/>
  <c r="R51"/>
  <c r="W51" s="1"/>
  <c r="S46"/>
  <c r="R46"/>
  <c r="W46" s="1"/>
  <c r="S42"/>
  <c r="R42"/>
  <c r="W42" s="1"/>
  <c r="S36"/>
  <c r="R36"/>
  <c r="W36" s="1"/>
  <c r="S29"/>
  <c r="R29"/>
  <c r="W29" s="1"/>
  <c r="S23"/>
  <c r="R23"/>
  <c r="W23" s="1"/>
  <c r="S22"/>
  <c r="R22"/>
  <c r="W22" s="1"/>
  <c r="S20"/>
  <c r="R20"/>
  <c r="W20" s="1"/>
  <c r="S7"/>
  <c r="R7"/>
  <c r="W7" s="1"/>
  <c r="A92" l="1"/>
  <c r="S93" l="1"/>
  <c r="R93"/>
  <c r="W93" s="1"/>
  <c r="S79"/>
  <c r="R79"/>
  <c r="W79" s="1"/>
  <c r="S75"/>
  <c r="R75"/>
  <c r="W75" s="1"/>
  <c r="S74"/>
  <c r="R74"/>
  <c r="W74" s="1"/>
  <c r="S71"/>
  <c r="R71"/>
  <c r="W71" s="1"/>
  <c r="S69"/>
  <c r="R69"/>
  <c r="W69" s="1"/>
  <c r="S25"/>
  <c r="R25"/>
  <c r="W25" s="1"/>
  <c r="S50"/>
  <c r="R50"/>
  <c r="W50" s="1"/>
  <c r="S53"/>
  <c r="R53"/>
  <c r="W53" s="1"/>
  <c r="S56"/>
  <c r="R56"/>
  <c r="W56" s="1"/>
  <c r="S45"/>
  <c r="R45"/>
  <c r="W45" s="1"/>
  <c r="S43"/>
  <c r="R43"/>
  <c r="W43" s="1"/>
  <c r="S41"/>
  <c r="R41"/>
  <c r="W41" s="1"/>
  <c r="S40"/>
  <c r="R40"/>
  <c r="W40" s="1"/>
  <c r="S5"/>
  <c r="R5"/>
  <c r="W5" s="1"/>
  <c r="S37"/>
  <c r="R37"/>
  <c r="W37" s="1"/>
  <c r="S35"/>
  <c r="R35"/>
  <c r="W35" s="1"/>
  <c r="S28"/>
  <c r="R28"/>
  <c r="W28" s="1"/>
  <c r="S34"/>
  <c r="R34"/>
  <c r="W34" s="1"/>
  <c r="S21"/>
  <c r="R21"/>
  <c r="W21" s="1"/>
  <c r="S4"/>
  <c r="R4"/>
  <c r="W4" s="1"/>
  <c r="S32"/>
  <c r="R32"/>
  <c r="W32" s="1"/>
  <c r="S19"/>
  <c r="R19"/>
  <c r="W19" s="1"/>
  <c r="S26"/>
  <c r="R26"/>
  <c r="W26" s="1"/>
  <c r="S15"/>
  <c r="R15"/>
  <c r="W15" s="1"/>
  <c r="S24"/>
  <c r="R24"/>
  <c r="W24" s="1"/>
  <c r="S16"/>
  <c r="R16"/>
  <c r="W16" s="1"/>
  <c r="S14"/>
  <c r="R14"/>
  <c r="W14" s="1"/>
  <c r="S18"/>
  <c r="R18"/>
  <c r="W18" s="1"/>
  <c r="S17"/>
  <c r="R17"/>
  <c r="W17" s="1"/>
  <c r="S11"/>
  <c r="R11"/>
  <c r="W11" s="1"/>
  <c r="S12"/>
  <c r="R12"/>
  <c r="W12" s="1"/>
  <c r="S13"/>
  <c r="R13"/>
  <c r="W13" s="1"/>
  <c r="S10"/>
  <c r="R10"/>
  <c r="W10" s="1"/>
  <c r="S9"/>
  <c r="R9"/>
  <c r="W9" s="1"/>
  <c r="S6"/>
  <c r="R6"/>
  <c r="W6" s="1"/>
  <c r="S73" l="1"/>
  <c r="R73"/>
  <c r="W73" s="1"/>
  <c r="S95"/>
  <c r="R95"/>
  <c r="W95" s="1"/>
  <c r="S33"/>
  <c r="R33"/>
  <c r="S77"/>
  <c r="R77"/>
  <c r="W77" s="1"/>
  <c r="S27"/>
  <c r="R27"/>
  <c r="W33" l="1"/>
  <c r="W27"/>
  <c r="S38" l="1"/>
  <c r="S66"/>
  <c r="S57"/>
  <c r="S48"/>
  <c r="S30"/>
  <c r="S39"/>
  <c r="S44"/>
  <c r="S49"/>
  <c r="S3"/>
  <c r="S62"/>
  <c r="S31"/>
  <c r="S82"/>
  <c r="S8"/>
  <c r="S47"/>
  <c r="S80"/>
  <c r="S81"/>
  <c r="S78"/>
  <c r="S92"/>
  <c r="S59"/>
  <c r="S85"/>
  <c r="S65"/>
  <c r="S91"/>
  <c r="S76"/>
  <c r="S88"/>
  <c r="R38"/>
  <c r="W38" s="1"/>
  <c r="R66"/>
  <c r="R57"/>
  <c r="R48"/>
  <c r="W48" s="1"/>
  <c r="R30"/>
  <c r="W30" s="1"/>
  <c r="R39"/>
  <c r="R44"/>
  <c r="W44" s="1"/>
  <c r="R49"/>
  <c r="R3"/>
  <c r="W3" s="1"/>
  <c r="R62"/>
  <c r="R31"/>
  <c r="R82"/>
  <c r="W82" s="1"/>
  <c r="R8"/>
  <c r="W8" s="1"/>
  <c r="R47"/>
  <c r="R80"/>
  <c r="R81"/>
  <c r="W81" s="1"/>
  <c r="R78"/>
  <c r="R92"/>
  <c r="W92" s="1"/>
  <c r="R59"/>
  <c r="W59" s="1"/>
  <c r="R85"/>
  <c r="R65"/>
  <c r="W65" s="1"/>
  <c r="R91"/>
  <c r="R76"/>
  <c r="R88"/>
  <c r="W88" s="1"/>
  <c r="W76" l="1"/>
  <c r="W85"/>
  <c r="W80"/>
  <c r="W31"/>
  <c r="W49"/>
  <c r="W39"/>
  <c r="W57"/>
  <c r="W91"/>
  <c r="W78"/>
  <c r="W47"/>
  <c r="W62"/>
  <c r="W66"/>
</calcChain>
</file>

<file path=xl/sharedStrings.xml><?xml version="1.0" encoding="utf-8"?>
<sst xmlns="http://schemas.openxmlformats.org/spreadsheetml/2006/main" count="1397" uniqueCount="523">
  <si>
    <t>学号</t>
  </si>
  <si>
    <t>班级</t>
    <phoneticPr fontId="19" type="noConversion"/>
  </si>
  <si>
    <t>非学位课总学分</t>
    <phoneticPr fontId="17" type="noConversion"/>
  </si>
  <si>
    <t>非学位课各科成绩</t>
    <phoneticPr fontId="17" type="noConversion"/>
  </si>
  <si>
    <t>成绩1</t>
    <phoneticPr fontId="7" type="noConversion"/>
  </si>
  <si>
    <t>成绩2</t>
    <phoneticPr fontId="7" type="noConversion"/>
  </si>
  <si>
    <t>学分1</t>
    <phoneticPr fontId="7" type="noConversion"/>
  </si>
  <si>
    <t>学分2</t>
    <phoneticPr fontId="7" type="noConversion"/>
  </si>
  <si>
    <t>成绩3</t>
    <phoneticPr fontId="7" type="noConversion"/>
  </si>
  <si>
    <t>学分3</t>
    <phoneticPr fontId="7" type="noConversion"/>
  </si>
  <si>
    <t>成绩4</t>
    <phoneticPr fontId="7" type="noConversion"/>
  </si>
  <si>
    <t>学分4</t>
    <phoneticPr fontId="7" type="noConversion"/>
  </si>
  <si>
    <t>成绩5</t>
    <phoneticPr fontId="7" type="noConversion"/>
  </si>
  <si>
    <t>学分5</t>
    <phoneticPr fontId="7" type="noConversion"/>
  </si>
  <si>
    <t>成绩6</t>
    <phoneticPr fontId="7" type="noConversion"/>
  </si>
  <si>
    <t>学分6</t>
    <phoneticPr fontId="17" type="noConversion"/>
  </si>
  <si>
    <t>成绩7</t>
    <phoneticPr fontId="17" type="noConversion"/>
  </si>
  <si>
    <t>学分7</t>
    <phoneticPr fontId="17" type="noConversion"/>
  </si>
  <si>
    <t>成绩8</t>
    <phoneticPr fontId="17" type="noConversion"/>
  </si>
  <si>
    <t>学分8</t>
    <phoneticPr fontId="17" type="noConversion"/>
  </si>
  <si>
    <t>总学分</t>
    <phoneticPr fontId="17" type="noConversion"/>
  </si>
  <si>
    <t>学位课规格化成绩</t>
    <phoneticPr fontId="17" type="noConversion"/>
  </si>
  <si>
    <t>非学位课规格化成绩</t>
    <phoneticPr fontId="17" type="noConversion"/>
  </si>
  <si>
    <t>综合学习成绩</t>
    <phoneticPr fontId="17" type="noConversion"/>
  </si>
  <si>
    <t>德育分</t>
    <phoneticPr fontId="7" type="noConversion"/>
  </si>
  <si>
    <t>科研分</t>
    <phoneticPr fontId="17" type="noConversion"/>
  </si>
  <si>
    <t>总得分</t>
    <phoneticPr fontId="17" type="noConversion"/>
  </si>
  <si>
    <t>德育分（换算）</t>
    <phoneticPr fontId="17" type="noConversion"/>
  </si>
  <si>
    <t>科研分备注</t>
    <phoneticPr fontId="17" type="noConversion"/>
  </si>
  <si>
    <t>1</t>
    <phoneticPr fontId="17" type="noConversion"/>
  </si>
  <si>
    <t>2</t>
    <phoneticPr fontId="17" type="noConversion"/>
  </si>
  <si>
    <t>75</t>
    <phoneticPr fontId="17" type="noConversion"/>
  </si>
  <si>
    <t>3</t>
    <phoneticPr fontId="17" type="noConversion"/>
  </si>
  <si>
    <t>70</t>
    <phoneticPr fontId="17" type="noConversion"/>
  </si>
  <si>
    <t>86</t>
    <phoneticPr fontId="17" type="noConversion"/>
  </si>
  <si>
    <t>78</t>
    <phoneticPr fontId="17" type="noConversion"/>
  </si>
  <si>
    <t>80</t>
    <phoneticPr fontId="17" type="noConversion"/>
  </si>
  <si>
    <t>87</t>
    <phoneticPr fontId="17" type="noConversion"/>
  </si>
  <si>
    <t>83</t>
    <phoneticPr fontId="17" type="noConversion"/>
  </si>
  <si>
    <t>82</t>
    <phoneticPr fontId="17" type="noConversion"/>
  </si>
  <si>
    <t>79</t>
    <phoneticPr fontId="17" type="noConversion"/>
  </si>
  <si>
    <t>29.0</t>
  </si>
  <si>
    <t>28.0</t>
  </si>
  <si>
    <t>80</t>
    <phoneticPr fontId="29" type="noConversion"/>
  </si>
  <si>
    <t>30.0</t>
  </si>
  <si>
    <t>80.88</t>
  </si>
  <si>
    <t>非学位课规格化成绩</t>
    <phoneticPr fontId="17" type="noConversion"/>
  </si>
  <si>
    <t>德育分</t>
    <phoneticPr fontId="7" type="noConversion"/>
  </si>
  <si>
    <t>科研分</t>
    <phoneticPr fontId="7" type="noConversion"/>
  </si>
  <si>
    <t>德育分（换算）</t>
    <phoneticPr fontId="7" type="noConversion"/>
  </si>
  <si>
    <t>总得分</t>
    <phoneticPr fontId="7" type="noConversion"/>
  </si>
  <si>
    <t>学分1</t>
    <phoneticPr fontId="7" type="noConversion"/>
  </si>
  <si>
    <t>成绩2</t>
    <phoneticPr fontId="7" type="noConversion"/>
  </si>
  <si>
    <t>成绩3</t>
    <phoneticPr fontId="7" type="noConversion"/>
  </si>
  <si>
    <t>学分3</t>
    <phoneticPr fontId="7" type="noConversion"/>
  </si>
  <si>
    <t>成绩4</t>
    <phoneticPr fontId="7" type="noConversion"/>
  </si>
  <si>
    <t>成绩5</t>
    <phoneticPr fontId="7" type="noConversion"/>
  </si>
  <si>
    <t>学分5</t>
    <phoneticPr fontId="7" type="noConversion"/>
  </si>
  <si>
    <t>成绩8</t>
    <phoneticPr fontId="17" type="noConversion"/>
  </si>
  <si>
    <t>78.87</t>
  </si>
  <si>
    <t>82.61</t>
  </si>
  <si>
    <t>84</t>
    <phoneticPr fontId="29" type="noConversion"/>
  </si>
  <si>
    <t>80.83</t>
  </si>
  <si>
    <t>89.33</t>
  </si>
  <si>
    <t>82.64</t>
  </si>
  <si>
    <t>83.30</t>
  </si>
  <si>
    <t>83.48</t>
  </si>
  <si>
    <t>81.13</t>
  </si>
  <si>
    <t>27.0</t>
  </si>
  <si>
    <t>74.04</t>
  </si>
  <si>
    <t>81.47</t>
  </si>
  <si>
    <t>84.53</t>
  </si>
  <si>
    <t>77.65</t>
  </si>
  <si>
    <t>77.88</t>
  </si>
  <si>
    <t>78.24</t>
  </si>
  <si>
    <t>76.18</t>
  </si>
  <si>
    <t>非学位课规格化成绩</t>
    <phoneticPr fontId="17" type="noConversion"/>
  </si>
  <si>
    <t>班级</t>
    <phoneticPr fontId="19" type="noConversion"/>
  </si>
  <si>
    <t>综合学习成绩</t>
    <phoneticPr fontId="17" type="noConversion"/>
  </si>
  <si>
    <t>德育分</t>
    <phoneticPr fontId="7" type="noConversion"/>
  </si>
  <si>
    <t>成绩8</t>
    <phoneticPr fontId="17" type="noConversion"/>
  </si>
  <si>
    <t>80.30</t>
  </si>
  <si>
    <t>79</t>
    <phoneticPr fontId="29" type="noConversion"/>
  </si>
  <si>
    <t>84.78</t>
  </si>
  <si>
    <t>79.61</t>
  </si>
  <si>
    <t>84.17</t>
  </si>
  <si>
    <t>85.70</t>
  </si>
  <si>
    <t>83.13</t>
  </si>
  <si>
    <t>79.13</t>
  </si>
  <si>
    <t>80.26</t>
  </si>
  <si>
    <t>85.22</t>
  </si>
  <si>
    <t>82.89</t>
  </si>
  <si>
    <t>77.22</t>
  </si>
  <si>
    <t>73.28</t>
  </si>
  <si>
    <t>80.22</t>
  </si>
  <si>
    <t>80.39</t>
  </si>
  <si>
    <t>76.72</t>
  </si>
  <si>
    <t>80.17</t>
  </si>
  <si>
    <t>79.06</t>
  </si>
  <si>
    <t>81.67</t>
  </si>
  <si>
    <t>78.94</t>
  </si>
  <si>
    <t>79.28</t>
  </si>
  <si>
    <t>总得分</t>
    <phoneticPr fontId="7" type="noConversion"/>
  </si>
  <si>
    <t>学分1</t>
    <phoneticPr fontId="7" type="noConversion"/>
  </si>
  <si>
    <t>成绩3</t>
    <phoneticPr fontId="7" type="noConversion"/>
  </si>
  <si>
    <t>成绩5</t>
    <phoneticPr fontId="7" type="noConversion"/>
  </si>
  <si>
    <t>成绩7</t>
    <phoneticPr fontId="17" type="noConversion"/>
  </si>
  <si>
    <t>学分8</t>
    <phoneticPr fontId="17" type="noConversion"/>
  </si>
  <si>
    <t>34.0</t>
  </si>
  <si>
    <t>32.0</t>
  </si>
  <si>
    <t>31.0</t>
  </si>
  <si>
    <t>非学位课各科成绩</t>
    <phoneticPr fontId="17" type="noConversion"/>
  </si>
  <si>
    <t>非学位课规格化成绩</t>
    <phoneticPr fontId="17" type="noConversion"/>
  </si>
  <si>
    <t>非学位课总学分</t>
    <phoneticPr fontId="17" type="noConversion"/>
  </si>
  <si>
    <t>已修总学分</t>
    <phoneticPr fontId="17" type="noConversion"/>
  </si>
  <si>
    <t>学位课规格化成绩</t>
    <phoneticPr fontId="17" type="noConversion"/>
  </si>
  <si>
    <t>成绩1</t>
    <phoneticPr fontId="7" type="noConversion"/>
  </si>
  <si>
    <t>学分2</t>
    <phoneticPr fontId="7" type="noConversion"/>
  </si>
  <si>
    <t>学分3</t>
    <phoneticPr fontId="7" type="noConversion"/>
  </si>
  <si>
    <t>成绩8</t>
    <phoneticPr fontId="17" type="noConversion"/>
  </si>
  <si>
    <t>成绩9</t>
    <phoneticPr fontId="17" type="noConversion"/>
  </si>
  <si>
    <t>学分9</t>
    <phoneticPr fontId="17" type="noConversion"/>
  </si>
  <si>
    <t>161163</t>
  </si>
  <si>
    <t>35.0</t>
  </si>
  <si>
    <t>181188</t>
    <phoneticPr fontId="7" type="noConversion"/>
  </si>
  <si>
    <t>181189</t>
  </si>
  <si>
    <t>181190</t>
  </si>
  <si>
    <t>85</t>
    <phoneticPr fontId="7" type="noConversion"/>
  </si>
  <si>
    <t>181193</t>
  </si>
  <si>
    <t>181195</t>
  </si>
  <si>
    <t>181197</t>
  </si>
  <si>
    <t>181198</t>
  </si>
  <si>
    <t>181199</t>
  </si>
  <si>
    <t>6.1</t>
    <phoneticPr fontId="7" type="noConversion"/>
  </si>
  <si>
    <t>80</t>
    <phoneticPr fontId="7" type="noConversion"/>
  </si>
  <si>
    <t>181200</t>
  </si>
  <si>
    <t>85</t>
    <phoneticPr fontId="7" type="noConversion"/>
  </si>
  <si>
    <t>181201</t>
  </si>
  <si>
    <t>181203</t>
  </si>
  <si>
    <t>181204</t>
  </si>
  <si>
    <t>181208</t>
  </si>
  <si>
    <t>6.5</t>
    <phoneticPr fontId="7" type="noConversion"/>
  </si>
  <si>
    <t>5</t>
    <phoneticPr fontId="7" type="noConversion"/>
  </si>
  <si>
    <t>181211</t>
  </si>
  <si>
    <t>181212</t>
  </si>
  <si>
    <t>非学位课总学分</t>
    <phoneticPr fontId="17" type="noConversion"/>
  </si>
  <si>
    <t>总学分</t>
    <phoneticPr fontId="17" type="noConversion"/>
  </si>
  <si>
    <t>班级</t>
    <phoneticPr fontId="19" type="noConversion"/>
  </si>
  <si>
    <t>综合学习成绩</t>
    <phoneticPr fontId="17" type="noConversion"/>
  </si>
  <si>
    <t>德育分</t>
    <phoneticPr fontId="7" type="noConversion"/>
  </si>
  <si>
    <t>科研分</t>
    <phoneticPr fontId="17" type="noConversion"/>
  </si>
  <si>
    <t>科研分备注</t>
    <phoneticPr fontId="17" type="noConversion"/>
  </si>
  <si>
    <t>德育分（换算）</t>
    <phoneticPr fontId="17" type="noConversion"/>
  </si>
  <si>
    <t>成绩1</t>
    <phoneticPr fontId="7" type="noConversion"/>
  </si>
  <si>
    <t>成绩2</t>
    <phoneticPr fontId="7" type="noConversion"/>
  </si>
  <si>
    <t>学分2</t>
    <phoneticPr fontId="7" type="noConversion"/>
  </si>
  <si>
    <t>学分4</t>
    <phoneticPr fontId="7" type="noConversion"/>
  </si>
  <si>
    <t>成绩5</t>
    <phoneticPr fontId="7" type="noConversion"/>
  </si>
  <si>
    <t>成绩6</t>
    <phoneticPr fontId="7" type="noConversion"/>
  </si>
  <si>
    <t>成绩7</t>
    <phoneticPr fontId="17" type="noConversion"/>
  </si>
  <si>
    <t>学分7</t>
    <phoneticPr fontId="17" type="noConversion"/>
  </si>
  <si>
    <t>181066</t>
    <phoneticPr fontId="19" type="noConversion"/>
  </si>
  <si>
    <t>181067</t>
  </si>
  <si>
    <t>181068</t>
  </si>
  <si>
    <t>181069</t>
  </si>
  <si>
    <t>85</t>
    <phoneticPr fontId="17" type="noConversion"/>
  </si>
  <si>
    <t>181070</t>
  </si>
  <si>
    <t>181071</t>
  </si>
  <si>
    <t>181072</t>
  </si>
  <si>
    <t>181073</t>
  </si>
  <si>
    <t>2</t>
    <phoneticPr fontId="17" type="noConversion"/>
  </si>
  <si>
    <t>181074</t>
  </si>
  <si>
    <t>1</t>
    <phoneticPr fontId="17" type="noConversion"/>
  </si>
  <si>
    <t>2</t>
    <phoneticPr fontId="17" type="noConversion"/>
  </si>
  <si>
    <t>181075</t>
  </si>
  <si>
    <t>2</t>
    <phoneticPr fontId="17" type="noConversion"/>
  </si>
  <si>
    <t>84</t>
    <phoneticPr fontId="17" type="noConversion"/>
  </si>
  <si>
    <t>76</t>
    <phoneticPr fontId="17" type="noConversion"/>
  </si>
  <si>
    <t>181175</t>
    <phoneticPr fontId="19" type="noConversion"/>
  </si>
  <si>
    <t>181176</t>
  </si>
  <si>
    <t>1</t>
    <phoneticPr fontId="17" type="noConversion"/>
  </si>
  <si>
    <t>181177</t>
  </si>
  <si>
    <t>181178</t>
  </si>
  <si>
    <t>181179</t>
  </si>
  <si>
    <t>181180</t>
  </si>
  <si>
    <t>74</t>
    <phoneticPr fontId="17" type="noConversion"/>
  </si>
  <si>
    <t>181181</t>
  </si>
  <si>
    <t>77</t>
    <phoneticPr fontId="17" type="noConversion"/>
  </si>
  <si>
    <t>81</t>
    <phoneticPr fontId="17" type="noConversion"/>
  </si>
  <si>
    <t>181182</t>
  </si>
  <si>
    <t>181183</t>
  </si>
  <si>
    <t>78</t>
    <phoneticPr fontId="17" type="noConversion"/>
  </si>
  <si>
    <t>79</t>
    <phoneticPr fontId="17" type="noConversion"/>
  </si>
  <si>
    <t>75</t>
    <phoneticPr fontId="17" type="noConversion"/>
  </si>
  <si>
    <t>181184</t>
  </si>
  <si>
    <t>181185</t>
  </si>
  <si>
    <t>2</t>
    <phoneticPr fontId="17" type="noConversion"/>
  </si>
  <si>
    <t>181186</t>
  </si>
  <si>
    <t>82</t>
    <phoneticPr fontId="17" type="noConversion"/>
  </si>
  <si>
    <t>181210</t>
    <phoneticPr fontId="7" type="noConversion"/>
  </si>
  <si>
    <t>75</t>
    <phoneticPr fontId="17" type="noConversion"/>
  </si>
  <si>
    <t>29.0</t>
    <phoneticPr fontId="17" type="noConversion"/>
  </si>
  <si>
    <t>1</t>
    <phoneticPr fontId="17" type="noConversion"/>
  </si>
  <si>
    <t>68</t>
    <phoneticPr fontId="17" type="noConversion"/>
  </si>
  <si>
    <t>86</t>
    <phoneticPr fontId="17" type="noConversion"/>
  </si>
  <si>
    <t>28.0</t>
    <phoneticPr fontId="17" type="noConversion"/>
  </si>
  <si>
    <t>80.61</t>
    <phoneticPr fontId="17" type="noConversion"/>
  </si>
  <si>
    <t>28.0</t>
    <phoneticPr fontId="17" type="noConversion"/>
  </si>
  <si>
    <t>81.09</t>
    <phoneticPr fontId="17" type="noConversion"/>
  </si>
  <si>
    <t>75.78</t>
    <phoneticPr fontId="17" type="noConversion"/>
  </si>
  <si>
    <t>3</t>
    <phoneticPr fontId="17" type="noConversion"/>
  </si>
  <si>
    <t>87</t>
    <phoneticPr fontId="17" type="noConversion"/>
  </si>
  <si>
    <t>83</t>
    <phoneticPr fontId="17" type="noConversion"/>
  </si>
  <si>
    <t>2</t>
    <phoneticPr fontId="17" type="noConversion"/>
  </si>
  <si>
    <t>88</t>
    <phoneticPr fontId="17" type="noConversion"/>
  </si>
  <si>
    <t>78</t>
    <phoneticPr fontId="17" type="noConversion"/>
  </si>
  <si>
    <t>1</t>
    <phoneticPr fontId="17" type="noConversion"/>
  </si>
  <si>
    <t>79</t>
    <phoneticPr fontId="17" type="noConversion"/>
  </si>
  <si>
    <t>30.0</t>
    <phoneticPr fontId="17" type="noConversion"/>
  </si>
  <si>
    <t>78.88</t>
    <phoneticPr fontId="17" type="noConversion"/>
  </si>
  <si>
    <t>80.65</t>
    <phoneticPr fontId="17" type="noConversion"/>
  </si>
  <si>
    <t>79.59</t>
    <phoneticPr fontId="17" type="noConversion"/>
  </si>
  <si>
    <t>85.35</t>
    <phoneticPr fontId="17" type="noConversion"/>
  </si>
  <si>
    <t>85.24</t>
    <phoneticPr fontId="17" type="noConversion"/>
  </si>
  <si>
    <t>80.94</t>
    <phoneticPr fontId="17" type="noConversion"/>
  </si>
  <si>
    <t>29.0</t>
    <phoneticPr fontId="17" type="noConversion"/>
  </si>
  <si>
    <t>82.94</t>
    <phoneticPr fontId="17" type="noConversion"/>
  </si>
  <si>
    <t>81.18</t>
    <phoneticPr fontId="17" type="noConversion"/>
  </si>
  <si>
    <t>28.0</t>
    <phoneticPr fontId="17" type="noConversion"/>
  </si>
  <si>
    <t>81.65</t>
    <phoneticPr fontId="17" type="noConversion"/>
  </si>
  <si>
    <t>28.0</t>
    <phoneticPr fontId="17" type="noConversion"/>
  </si>
  <si>
    <t>80.88</t>
    <phoneticPr fontId="17" type="noConversion"/>
  </si>
  <si>
    <t>28.0</t>
    <phoneticPr fontId="17" type="noConversion"/>
  </si>
  <si>
    <t>80.94</t>
    <phoneticPr fontId="17" type="noConversion"/>
  </si>
  <si>
    <t>30.0</t>
    <phoneticPr fontId="17" type="noConversion"/>
  </si>
  <si>
    <t>82.35</t>
    <phoneticPr fontId="17" type="noConversion"/>
  </si>
  <si>
    <t>78.00</t>
    <phoneticPr fontId="17" type="noConversion"/>
  </si>
  <si>
    <t>80</t>
    <phoneticPr fontId="17" type="noConversion"/>
  </si>
  <si>
    <t>90</t>
    <phoneticPr fontId="17" type="noConversion"/>
  </si>
  <si>
    <t>79</t>
    <phoneticPr fontId="17" type="noConversion"/>
  </si>
  <si>
    <t>70</t>
    <phoneticPr fontId="17" type="noConversion"/>
  </si>
  <si>
    <t>2</t>
    <phoneticPr fontId="17" type="noConversion"/>
  </si>
  <si>
    <t>81.94</t>
    <phoneticPr fontId="17" type="noConversion"/>
  </si>
  <si>
    <t>80.00</t>
    <phoneticPr fontId="17" type="noConversion"/>
  </si>
  <si>
    <t>79.41</t>
    <phoneticPr fontId="17" type="noConversion"/>
  </si>
  <si>
    <t>3</t>
    <phoneticPr fontId="17" type="noConversion"/>
  </si>
  <si>
    <t>75.35</t>
    <phoneticPr fontId="17" type="noConversion"/>
  </si>
  <si>
    <t>81.00</t>
    <phoneticPr fontId="17" type="noConversion"/>
  </si>
  <si>
    <t>80.00</t>
    <phoneticPr fontId="17" type="noConversion"/>
  </si>
  <si>
    <t>非学位课规格化成绩</t>
    <phoneticPr fontId="17" type="noConversion"/>
  </si>
  <si>
    <t>非学位课总学分</t>
    <phoneticPr fontId="17" type="noConversion"/>
  </si>
  <si>
    <t>已修总学分</t>
    <phoneticPr fontId="17" type="noConversion"/>
  </si>
  <si>
    <t>学位课规格化成绩</t>
    <phoneticPr fontId="17" type="noConversion"/>
  </si>
  <si>
    <t>成绩1</t>
    <phoneticPr fontId="7" type="noConversion"/>
  </si>
  <si>
    <t>成绩2</t>
    <phoneticPr fontId="7" type="noConversion"/>
  </si>
  <si>
    <t>学分2</t>
    <phoneticPr fontId="7" type="noConversion"/>
  </si>
  <si>
    <t>成绩3</t>
    <phoneticPr fontId="7" type="noConversion"/>
  </si>
  <si>
    <t>学分3</t>
    <phoneticPr fontId="7" type="noConversion"/>
  </si>
  <si>
    <t>学分5</t>
    <phoneticPr fontId="7" type="noConversion"/>
  </si>
  <si>
    <t>学分6</t>
    <phoneticPr fontId="17" type="noConversion"/>
  </si>
  <si>
    <t>181057</t>
  </si>
  <si>
    <t>84</t>
    <phoneticPr fontId="7" type="noConversion"/>
  </si>
  <si>
    <t>75</t>
    <phoneticPr fontId="7" type="noConversion"/>
  </si>
  <si>
    <t>2</t>
    <phoneticPr fontId="7" type="noConversion"/>
  </si>
  <si>
    <t>82.33</t>
  </si>
  <si>
    <t>181058</t>
  </si>
  <si>
    <t>79</t>
    <phoneticPr fontId="7" type="noConversion"/>
  </si>
  <si>
    <t>2</t>
    <phoneticPr fontId="7" type="noConversion"/>
  </si>
  <si>
    <t>1</t>
    <phoneticPr fontId="7" type="noConversion"/>
  </si>
  <si>
    <t>79</t>
    <phoneticPr fontId="7" type="noConversion"/>
  </si>
  <si>
    <t>2</t>
    <phoneticPr fontId="7" type="noConversion"/>
  </si>
  <si>
    <t>77</t>
    <phoneticPr fontId="7" type="noConversion"/>
  </si>
  <si>
    <t>83.74</t>
  </si>
  <si>
    <t>181059</t>
  </si>
  <si>
    <t>80</t>
    <phoneticPr fontId="7" type="noConversion"/>
  </si>
  <si>
    <t>76.57</t>
  </si>
  <si>
    <t>181060</t>
  </si>
  <si>
    <t>74</t>
    <phoneticPr fontId="7" type="noConversion"/>
  </si>
  <si>
    <t>78.16</t>
  </si>
  <si>
    <t>181061</t>
  </si>
  <si>
    <t>78</t>
    <phoneticPr fontId="7" type="noConversion"/>
  </si>
  <si>
    <t>77</t>
    <phoneticPr fontId="7" type="noConversion"/>
  </si>
  <si>
    <t>75.89</t>
  </si>
  <si>
    <t>181062</t>
  </si>
  <si>
    <t>86</t>
    <phoneticPr fontId="7" type="noConversion"/>
  </si>
  <si>
    <t>181063</t>
  </si>
  <si>
    <t>78</t>
    <phoneticPr fontId="7" type="noConversion"/>
  </si>
  <si>
    <t>80</t>
    <phoneticPr fontId="7" type="noConversion"/>
  </si>
  <si>
    <t>181064</t>
  </si>
  <si>
    <t>73</t>
    <phoneticPr fontId="7" type="noConversion"/>
  </si>
  <si>
    <t>76</t>
    <phoneticPr fontId="7" type="noConversion"/>
  </si>
  <si>
    <t>86</t>
    <phoneticPr fontId="7" type="noConversion"/>
  </si>
  <si>
    <t>1</t>
    <phoneticPr fontId="7" type="noConversion"/>
  </si>
  <si>
    <t>76.11</t>
  </si>
  <si>
    <t>181065</t>
  </si>
  <si>
    <t>76</t>
    <phoneticPr fontId="7" type="noConversion"/>
  </si>
  <si>
    <t>79.32</t>
  </si>
  <si>
    <t>181161</t>
  </si>
  <si>
    <t>75.94</t>
  </si>
  <si>
    <t>181162</t>
  </si>
  <si>
    <t>83</t>
    <phoneticPr fontId="7" type="noConversion"/>
  </si>
  <si>
    <t>81</t>
    <phoneticPr fontId="7" type="noConversion"/>
  </si>
  <si>
    <t>80.78</t>
  </si>
  <si>
    <t>181163</t>
  </si>
  <si>
    <t>87</t>
    <phoneticPr fontId="7" type="noConversion"/>
  </si>
  <si>
    <t>83.29</t>
  </si>
  <si>
    <t>181164</t>
  </si>
  <si>
    <t>78</t>
    <phoneticPr fontId="7" type="noConversion"/>
  </si>
  <si>
    <t>89</t>
    <phoneticPr fontId="7" type="noConversion"/>
  </si>
  <si>
    <t>3</t>
    <phoneticPr fontId="7" type="noConversion"/>
  </si>
  <si>
    <t>82</t>
    <phoneticPr fontId="7" type="noConversion"/>
  </si>
  <si>
    <t>84.00</t>
  </si>
  <si>
    <t>181166</t>
  </si>
  <si>
    <t>81</t>
    <phoneticPr fontId="7" type="noConversion"/>
  </si>
  <si>
    <t>76</t>
    <phoneticPr fontId="7" type="noConversion"/>
  </si>
  <si>
    <t>82</t>
    <phoneticPr fontId="7" type="noConversion"/>
  </si>
  <si>
    <t>82.41</t>
  </si>
  <si>
    <t>181168</t>
  </si>
  <si>
    <t>82</t>
    <phoneticPr fontId="7" type="noConversion"/>
  </si>
  <si>
    <t>87</t>
    <phoneticPr fontId="7" type="noConversion"/>
  </si>
  <si>
    <t>79.72</t>
  </si>
  <si>
    <t>79</t>
    <phoneticPr fontId="7" type="noConversion"/>
  </si>
  <si>
    <t>3</t>
    <phoneticPr fontId="7" type="noConversion"/>
  </si>
  <si>
    <t>77</t>
    <phoneticPr fontId="7" type="noConversion"/>
  </si>
  <si>
    <t>81.29</t>
  </si>
  <si>
    <t>181170</t>
  </si>
  <si>
    <t>81</t>
    <phoneticPr fontId="7" type="noConversion"/>
  </si>
  <si>
    <t>79.89</t>
  </si>
  <si>
    <t>181171</t>
  </si>
  <si>
    <t>82.18</t>
  </si>
  <si>
    <t>181172</t>
  </si>
  <si>
    <t>84</t>
    <phoneticPr fontId="7" type="noConversion"/>
  </si>
  <si>
    <t>181173</t>
  </si>
  <si>
    <t>82.39</t>
  </si>
  <si>
    <t>75</t>
    <phoneticPr fontId="7" type="noConversion"/>
  </si>
  <si>
    <t>非学位课各科成绩</t>
    <phoneticPr fontId="17" type="noConversion"/>
  </si>
  <si>
    <t>非学位课总学分</t>
    <phoneticPr fontId="17" type="noConversion"/>
  </si>
  <si>
    <t>成绩2</t>
    <phoneticPr fontId="7" type="noConversion"/>
  </si>
  <si>
    <t>学分4</t>
    <phoneticPr fontId="7" type="noConversion"/>
  </si>
  <si>
    <t>学分6</t>
    <phoneticPr fontId="17" type="noConversion"/>
  </si>
  <si>
    <t>180949</t>
  </si>
  <si>
    <t>79.05</t>
  </si>
  <si>
    <t>180950</t>
  </si>
  <si>
    <t>81</t>
    <phoneticPr fontId="7" type="noConversion"/>
  </si>
  <si>
    <t>84</t>
    <phoneticPr fontId="7" type="noConversion"/>
  </si>
  <si>
    <t>2</t>
    <phoneticPr fontId="7" type="noConversion"/>
  </si>
  <si>
    <t>80.71</t>
  </si>
  <si>
    <t>180951</t>
  </si>
  <si>
    <t>75</t>
    <phoneticPr fontId="7" type="noConversion"/>
  </si>
  <si>
    <t>72.35</t>
  </si>
  <si>
    <t>180952</t>
  </si>
  <si>
    <t>82.50</t>
  </si>
  <si>
    <t>180953</t>
  </si>
  <si>
    <t>82.55</t>
  </si>
  <si>
    <t>83</t>
    <phoneticPr fontId="7" type="noConversion"/>
  </si>
  <si>
    <t>79.00</t>
  </si>
  <si>
    <t>93</t>
    <phoneticPr fontId="7" type="noConversion"/>
  </si>
  <si>
    <t>72.90</t>
  </si>
  <si>
    <t>180956</t>
  </si>
  <si>
    <t>79.25</t>
  </si>
  <si>
    <t>180957</t>
  </si>
  <si>
    <t>79</t>
    <phoneticPr fontId="7" type="noConversion"/>
  </si>
  <si>
    <t>77.27</t>
  </si>
  <si>
    <t>180958</t>
  </si>
  <si>
    <t>75.63</t>
  </si>
  <si>
    <t>180959</t>
  </si>
  <si>
    <t>78</t>
    <phoneticPr fontId="7" type="noConversion"/>
  </si>
  <si>
    <t>89</t>
    <phoneticPr fontId="7" type="noConversion"/>
  </si>
  <si>
    <t>76</t>
    <phoneticPr fontId="7" type="noConversion"/>
  </si>
  <si>
    <t>90</t>
    <phoneticPr fontId="7" type="noConversion"/>
  </si>
  <si>
    <t>3</t>
    <phoneticPr fontId="7" type="noConversion"/>
  </si>
  <si>
    <t>80.16</t>
  </si>
  <si>
    <t>180960</t>
  </si>
  <si>
    <t>73</t>
    <phoneticPr fontId="7" type="noConversion"/>
  </si>
  <si>
    <t>78.13</t>
  </si>
  <si>
    <t>180961</t>
  </si>
  <si>
    <t>180962</t>
  </si>
  <si>
    <t>80.25</t>
  </si>
  <si>
    <t>180963</t>
  </si>
  <si>
    <t>89</t>
    <phoneticPr fontId="7" type="noConversion"/>
  </si>
  <si>
    <t>77.50</t>
  </si>
  <si>
    <t>80.50</t>
  </si>
  <si>
    <t>180965</t>
  </si>
  <si>
    <t>79.85</t>
  </si>
  <si>
    <t>180966</t>
  </si>
  <si>
    <t>76.75</t>
  </si>
  <si>
    <t>180967</t>
  </si>
  <si>
    <t>80.29</t>
  </si>
  <si>
    <t>180968</t>
  </si>
  <si>
    <t>92</t>
    <phoneticPr fontId="7" type="noConversion"/>
  </si>
  <si>
    <t>84.58</t>
  </si>
  <si>
    <t>180969</t>
  </si>
  <si>
    <t>80.60</t>
  </si>
  <si>
    <t>81.53</t>
  </si>
  <si>
    <t>78.95</t>
  </si>
  <si>
    <t>博士</t>
    <phoneticPr fontId="7" type="noConversion"/>
  </si>
  <si>
    <t>184206</t>
  </si>
  <si>
    <t>184207</t>
  </si>
  <si>
    <t>184208</t>
  </si>
  <si>
    <t>184209</t>
  </si>
  <si>
    <t>184210</t>
  </si>
  <si>
    <t>184211</t>
  </si>
  <si>
    <t>184212</t>
  </si>
  <si>
    <t>184213</t>
  </si>
  <si>
    <t>184214</t>
  </si>
  <si>
    <t>184215</t>
  </si>
  <si>
    <t>184216</t>
  </si>
  <si>
    <t>184217</t>
  </si>
  <si>
    <t>184218</t>
  </si>
  <si>
    <t>184219</t>
  </si>
  <si>
    <t>184220</t>
  </si>
  <si>
    <t>184221</t>
  </si>
  <si>
    <t>184222</t>
  </si>
  <si>
    <t>184223</t>
  </si>
  <si>
    <t>184224</t>
  </si>
  <si>
    <t>184225</t>
  </si>
  <si>
    <t>184226</t>
  </si>
  <si>
    <t>184227</t>
  </si>
  <si>
    <t>184228</t>
  </si>
  <si>
    <t>184229</t>
  </si>
  <si>
    <t>184230</t>
  </si>
  <si>
    <t>184231</t>
  </si>
  <si>
    <t>184232</t>
  </si>
  <si>
    <t>184233</t>
  </si>
  <si>
    <t>184234</t>
  </si>
  <si>
    <t>184235</t>
  </si>
  <si>
    <t>184236</t>
  </si>
  <si>
    <t>184237</t>
  </si>
  <si>
    <t>184238</t>
  </si>
  <si>
    <t>184239</t>
  </si>
  <si>
    <t>184240</t>
  </si>
  <si>
    <t>184241</t>
  </si>
  <si>
    <t>184242</t>
  </si>
  <si>
    <t>184243</t>
  </si>
  <si>
    <t>184244</t>
  </si>
  <si>
    <t>184245</t>
  </si>
  <si>
    <t>184246</t>
  </si>
  <si>
    <t>184247</t>
  </si>
  <si>
    <t>184248</t>
  </si>
  <si>
    <t>184249</t>
  </si>
  <si>
    <t>184250</t>
  </si>
  <si>
    <t>184251</t>
  </si>
  <si>
    <t>184252</t>
  </si>
  <si>
    <t>184253</t>
  </si>
  <si>
    <t>184254</t>
  </si>
  <si>
    <t>184255</t>
  </si>
  <si>
    <t>184256</t>
  </si>
  <si>
    <t>184257</t>
  </si>
  <si>
    <t>184258</t>
  </si>
  <si>
    <t>184259</t>
  </si>
  <si>
    <t>184260</t>
  </si>
  <si>
    <t>184261</t>
  </si>
  <si>
    <t>84</t>
  </si>
  <si>
    <t>85</t>
  </si>
  <si>
    <t>75</t>
  </si>
  <si>
    <t>79</t>
  </si>
  <si>
    <t>80</t>
  </si>
  <si>
    <t>82</t>
  </si>
  <si>
    <t>81</t>
  </si>
  <si>
    <t>78</t>
  </si>
  <si>
    <t>69</t>
  </si>
  <si>
    <t>83</t>
  </si>
  <si>
    <t>73</t>
  </si>
  <si>
    <t>66</t>
  </si>
  <si>
    <t>88</t>
  </si>
  <si>
    <t>77</t>
  </si>
  <si>
    <t>65</t>
  </si>
  <si>
    <t>76</t>
  </si>
  <si>
    <t>71</t>
  </si>
  <si>
    <t>81.03</t>
  </si>
  <si>
    <t>82.23</t>
  </si>
  <si>
    <t>79.23</t>
  </si>
  <si>
    <t>76.35</t>
  </si>
  <si>
    <t>岩土（东蒙）</t>
    <phoneticPr fontId="19" type="noConversion"/>
  </si>
  <si>
    <t>3</t>
  </si>
  <si>
    <t>2</t>
  </si>
  <si>
    <t>市政（东蒙）</t>
    <phoneticPr fontId="19" type="noConversion"/>
  </si>
  <si>
    <t>1</t>
  </si>
  <si>
    <t>81.39</t>
  </si>
  <si>
    <t>81.87</t>
  </si>
  <si>
    <t>81.23</t>
  </si>
  <si>
    <t>76.65</t>
  </si>
  <si>
    <t>83.45</t>
  </si>
  <si>
    <t>75.65</t>
  </si>
  <si>
    <t>78.45</t>
  </si>
  <si>
    <t>85.68</t>
  </si>
  <si>
    <t>80.94</t>
  </si>
  <si>
    <t>85.32</t>
  </si>
  <si>
    <t>74.68</t>
  </si>
  <si>
    <t>83.52</t>
  </si>
  <si>
    <t>80.10</t>
  </si>
  <si>
    <t>83.94</t>
  </si>
  <si>
    <t>77.10</t>
  </si>
  <si>
    <t>83.87</t>
  </si>
  <si>
    <t>80.97</t>
  </si>
  <si>
    <t>77.90</t>
  </si>
  <si>
    <t>76.10</t>
  </si>
  <si>
    <t>83.19</t>
  </si>
  <si>
    <t>80.42</t>
  </si>
  <si>
    <t>79.81</t>
  </si>
  <si>
    <t>81.58</t>
  </si>
  <si>
    <t>80.74</t>
  </si>
  <si>
    <t>83.35</t>
  </si>
  <si>
    <t>77.26</t>
  </si>
  <si>
    <t>87.35</t>
  </si>
  <si>
    <t>83.42</t>
  </si>
  <si>
    <t>87.48</t>
  </si>
  <si>
    <t>85.84</t>
  </si>
  <si>
    <t>79.74</t>
  </si>
  <si>
    <t>79.58</t>
  </si>
  <si>
    <t>77.06</t>
  </si>
  <si>
    <t>85.35</t>
  </si>
  <si>
    <t>78.39</t>
  </si>
  <si>
    <t>79.97</t>
  </si>
  <si>
    <t>79.45</t>
  </si>
  <si>
    <t>73.45</t>
  </si>
  <si>
    <t>81.06</t>
  </si>
  <si>
    <t>78.65</t>
  </si>
  <si>
    <t>82.10</t>
  </si>
  <si>
    <t>84.19</t>
  </si>
  <si>
    <t>77.35</t>
  </si>
  <si>
    <t>76.42</t>
  </si>
  <si>
    <t>84.65</t>
  </si>
</sst>
</file>

<file path=xl/styles.xml><?xml version="1.0" encoding="utf-8"?>
<styleSheet xmlns="http://schemas.openxmlformats.org/spreadsheetml/2006/main">
  <numFmts count="9">
    <numFmt numFmtId="176" formatCode="0_);[Red]\(0\)"/>
    <numFmt numFmtId="177" formatCode="0.00_ "/>
    <numFmt numFmtId="178" formatCode="0.00_);[Red]\(0.00\)"/>
    <numFmt numFmtId="179" formatCode="0_);\(0\)"/>
    <numFmt numFmtId="180" formatCode="0.000_);\(0.000\)"/>
    <numFmt numFmtId="181" formatCode="0.0_ "/>
    <numFmt numFmtId="182" formatCode="0_ "/>
    <numFmt numFmtId="183" formatCode="0.000_);[Red]\(0.000\)"/>
    <numFmt numFmtId="184" formatCode="#,##0.0_ "/>
  </numFmts>
  <fonts count="33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9"/>
      <name val="宋体"/>
      <family val="3"/>
      <charset val="134"/>
      <scheme val="minor"/>
    </font>
    <font>
      <u/>
      <sz val="11"/>
      <color theme="10"/>
      <name val="Tahoma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ahoma"/>
      <family val="2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FF0000"/>
      <name val="Tahoma"/>
      <family val="2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NumberFormat="1" applyFont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177" fontId="22" fillId="0" borderId="0" xfId="0" applyNumberFormat="1" applyFont="1"/>
    <xf numFmtId="0" fontId="22" fillId="0" borderId="0" xfId="0" applyFont="1"/>
    <xf numFmtId="178" fontId="23" fillId="0" borderId="0" xfId="0" applyNumberFormat="1" applyFont="1"/>
    <xf numFmtId="0" fontId="22" fillId="0" borderId="0" xfId="0" applyFont="1" applyAlignment="1"/>
    <xf numFmtId="176" fontId="22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2" fillId="2" borderId="0" xfId="0" applyFont="1" applyFill="1"/>
    <xf numFmtId="0" fontId="24" fillId="0" borderId="1" xfId="11" applyNumberFormat="1" applyFont="1" applyBorder="1" applyAlignment="1">
      <alignment horizontal="center" vertical="center" wrapText="1"/>
    </xf>
    <xf numFmtId="0" fontId="24" fillId="0" borderId="1" xfId="1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quotePrefix="1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0" fontId="24" fillId="0" borderId="1" xfId="16" applyFont="1" applyBorder="1" applyAlignment="1">
      <alignment horizontal="center" vertical="center"/>
    </xf>
    <xf numFmtId="176" fontId="2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8" fontId="22" fillId="0" borderId="0" xfId="0" applyNumberFormat="1" applyFont="1"/>
    <xf numFmtId="0" fontId="1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0" fontId="1" fillId="0" borderId="1" xfId="0" applyNumberFormat="1" applyFont="1" applyBorder="1" applyAlignment="1">
      <alignment horizontal="center" vertical="center"/>
    </xf>
    <xf numFmtId="180" fontId="4" fillId="0" borderId="0" xfId="11" applyNumberFormat="1" applyFont="1" applyAlignment="1">
      <alignment horizontal="center" vertical="center" wrapText="1"/>
    </xf>
    <xf numFmtId="180" fontId="22" fillId="0" borderId="0" xfId="0" applyNumberFormat="1" applyFont="1"/>
    <xf numFmtId="0" fontId="20" fillId="0" borderId="1" xfId="0" applyFont="1" applyFill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2" fillId="0" borderId="1" xfId="11" applyNumberFormat="1" applyFont="1" applyBorder="1" applyAlignment="1">
      <alignment horizontal="center" vertical="center" wrapText="1"/>
    </xf>
    <xf numFmtId="0" fontId="22" fillId="0" borderId="1" xfId="11" applyNumberFormat="1" applyFont="1" applyBorder="1" applyAlignment="1">
      <alignment horizontal="center" vertical="center"/>
    </xf>
    <xf numFmtId="177" fontId="22" fillId="0" borderId="1" xfId="0" quotePrefix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80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/>
    </xf>
    <xf numFmtId="182" fontId="21" fillId="0" borderId="1" xfId="0" applyNumberFormat="1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77" fontId="22" fillId="0" borderId="1" xfId="0" quotePrefix="1" applyNumberFormat="1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177" fontId="22" fillId="0" borderId="1" xfId="0" applyNumberFormat="1" applyFont="1" applyBorder="1" applyAlignment="1">
      <alignment horizontal="center" vertical="center" wrapText="1"/>
    </xf>
    <xf numFmtId="183" fontId="22" fillId="0" borderId="1" xfId="0" applyNumberFormat="1" applyFont="1" applyBorder="1" applyAlignment="1">
      <alignment horizontal="center" vertical="center"/>
    </xf>
    <xf numFmtId="183" fontId="24" fillId="0" borderId="1" xfId="0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/>
    </xf>
    <xf numFmtId="178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177" fontId="2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80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/>
    </xf>
    <xf numFmtId="180" fontId="20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 vertical="center"/>
    </xf>
    <xf numFmtId="0" fontId="20" fillId="0" borderId="1" xfId="0" quotePrefix="1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0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4" fillId="0" borderId="1" xfId="11" applyFont="1" applyBorder="1" applyAlignment="1">
      <alignment horizontal="center" vertical="center" wrapText="1"/>
    </xf>
    <xf numFmtId="0" fontId="24" fillId="0" borderId="1" xfId="1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Border="1"/>
    <xf numFmtId="0" fontId="31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/>
    </xf>
    <xf numFmtId="181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8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0" fontId="22" fillId="2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176" fontId="24" fillId="2" borderId="1" xfId="0" applyNumberFormat="1" applyFont="1" applyFill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7" fontId="24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8" fontId="24" fillId="2" borderId="1" xfId="0" applyNumberFormat="1" applyFont="1" applyFill="1" applyBorder="1" applyAlignment="1">
      <alignment horizontal="center" vertical="center"/>
    </xf>
    <xf numFmtId="176" fontId="24" fillId="2" borderId="1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80" fontId="20" fillId="2" borderId="1" xfId="0" applyNumberFormat="1" applyFont="1" applyFill="1" applyBorder="1" applyAlignment="1">
      <alignment horizontal="center" vertical="center"/>
    </xf>
    <xf numFmtId="180" fontId="20" fillId="0" borderId="1" xfId="0" applyNumberFormat="1" applyFont="1" applyBorder="1" applyAlignment="1">
      <alignment vertical="center"/>
    </xf>
    <xf numFmtId="177" fontId="22" fillId="2" borderId="1" xfId="0" applyNumberFormat="1" applyFont="1" applyFill="1" applyBorder="1" applyAlignment="1">
      <alignment horizontal="center" vertical="center" wrapText="1"/>
    </xf>
    <xf numFmtId="178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7" fontId="2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80" fontId="22" fillId="2" borderId="1" xfId="0" applyNumberFormat="1" applyFont="1" applyFill="1" applyBorder="1" applyAlignment="1">
      <alignment horizontal="center" vertical="center" wrapText="1"/>
    </xf>
    <xf numFmtId="180" fontId="22" fillId="0" borderId="1" xfId="0" applyNumberFormat="1" applyFont="1" applyBorder="1" applyAlignment="1">
      <alignment horizontal="center" vertical="center" wrapText="1"/>
    </xf>
    <xf numFmtId="178" fontId="22" fillId="2" borderId="1" xfId="0" applyNumberFormat="1" applyFont="1" applyFill="1" applyBorder="1" applyAlignment="1">
      <alignment horizontal="center" vertical="center"/>
    </xf>
    <xf numFmtId="177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3" fontId="22" fillId="2" borderId="1" xfId="0" applyNumberFormat="1" applyFont="1" applyFill="1" applyBorder="1" applyAlignment="1">
      <alignment horizontal="center" vertical="center" wrapText="1"/>
    </xf>
    <xf numFmtId="183" fontId="2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3" fontId="22" fillId="2" borderId="1" xfId="0" applyNumberFormat="1" applyFont="1" applyFill="1" applyBorder="1" applyAlignment="1">
      <alignment horizontal="center" vertical="center"/>
    </xf>
    <xf numFmtId="18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</cellXfs>
  <cellStyles count="17">
    <cellStyle name="常规" xfId="0" builtinId="0"/>
    <cellStyle name="常规 2" xfId="1"/>
    <cellStyle name="常规 2 2" xfId="5"/>
    <cellStyle name="常规 2 3" xfId="7"/>
    <cellStyle name="常规 3" xfId="3"/>
    <cellStyle name="常规 3 2" xfId="9"/>
    <cellStyle name="常规 4" xfId="2"/>
    <cellStyle name="常规 5" xfId="11"/>
    <cellStyle name="常规 6" xfId="12"/>
    <cellStyle name="常规 7" xfId="15"/>
    <cellStyle name="超链接" xfId="16" builtinId="8"/>
    <cellStyle name="超链接 2" xfId="4"/>
    <cellStyle name="超链接 2 2" xfId="6"/>
    <cellStyle name="超链接 3" xfId="10"/>
    <cellStyle name="超链接 4" xfId="13"/>
    <cellStyle name="超链接 5" xfId="8"/>
    <cellStyle name="超链接 6" xfId="14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0"/>
  <sheetViews>
    <sheetView topLeftCell="A19" zoomScale="55" zoomScaleNormal="55" workbookViewId="0">
      <selection activeCell="B19" sqref="B1:B1048576"/>
    </sheetView>
  </sheetViews>
  <sheetFormatPr defaultColWidth="9" defaultRowHeight="13.5"/>
  <cols>
    <col min="1" max="1" width="8.375" style="7" bestFit="1" customWidth="1"/>
    <col min="2" max="2" width="7" style="7" customWidth="1"/>
    <col min="3" max="3" width="6.875" style="7" customWidth="1"/>
    <col min="4" max="4" width="6.25" style="7" customWidth="1"/>
    <col min="5" max="5" width="6.125" style="7" customWidth="1"/>
    <col min="6" max="6" width="7.125" style="7" customWidth="1"/>
    <col min="7" max="7" width="6" style="7" customWidth="1"/>
    <col min="8" max="8" width="6.375" style="7" customWidth="1"/>
    <col min="9" max="9" width="6.125" style="7" customWidth="1"/>
    <col min="10" max="10" width="6.375" style="7" customWidth="1"/>
    <col min="11" max="11" width="6.25" style="7" customWidth="1"/>
    <col min="12" max="12" width="6.5" style="7" customWidth="1"/>
    <col min="13" max="13" width="6.375" style="7" customWidth="1"/>
    <col min="14" max="14" width="7.75" style="7" customWidth="1"/>
    <col min="15" max="15" width="6.5" style="7" customWidth="1"/>
    <col min="16" max="16" width="6.5" style="9" customWidth="1"/>
    <col min="17" max="17" width="5.5" style="7" customWidth="1"/>
    <col min="18" max="18" width="11.5" style="6" customWidth="1"/>
    <col min="19" max="19" width="11.125" style="22" customWidth="1"/>
    <col min="20" max="20" width="8.75" style="22" customWidth="1"/>
    <col min="21" max="21" width="10.375" style="7" customWidth="1"/>
    <col min="22" max="22" width="5" style="7" bestFit="1" customWidth="1"/>
    <col min="23" max="23" width="12.25" style="8" customWidth="1"/>
    <col min="24" max="24" width="9" style="32"/>
    <col min="25" max="25" width="9" style="3"/>
    <col min="26" max="26" width="18" style="3" customWidth="1"/>
    <col min="27" max="27" width="9" style="3"/>
    <col min="28" max="28" width="19.625" style="53" customWidth="1"/>
    <col min="29" max="16384" width="9" style="7"/>
  </cols>
  <sheetData>
    <row r="1" spans="1:30" s="13" customFormat="1" ht="15">
      <c r="A1" s="132" t="s">
        <v>0</v>
      </c>
      <c r="B1" s="132" t="s">
        <v>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0" t="s">
        <v>22</v>
      </c>
      <c r="S1" s="135" t="s">
        <v>2</v>
      </c>
      <c r="T1" s="128" t="s">
        <v>20</v>
      </c>
      <c r="U1" s="130" t="s">
        <v>21</v>
      </c>
      <c r="V1" s="132" t="s">
        <v>1</v>
      </c>
      <c r="W1" s="134" t="s">
        <v>23</v>
      </c>
      <c r="X1" s="124" t="s">
        <v>24</v>
      </c>
      <c r="Y1" s="124" t="s">
        <v>25</v>
      </c>
      <c r="Z1" s="124" t="s">
        <v>28</v>
      </c>
      <c r="AA1" s="122" t="s">
        <v>27</v>
      </c>
      <c r="AB1" s="126" t="s">
        <v>26</v>
      </c>
    </row>
    <row r="2" spans="1:30" s="4" customFormat="1" ht="14.25" customHeight="1">
      <c r="A2" s="133"/>
      <c r="B2" s="14" t="s">
        <v>4</v>
      </c>
      <c r="C2" s="14" t="s">
        <v>6</v>
      </c>
      <c r="D2" s="14" t="s">
        <v>5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31"/>
      <c r="S2" s="136"/>
      <c r="T2" s="129"/>
      <c r="U2" s="131"/>
      <c r="V2" s="133"/>
      <c r="W2" s="133"/>
      <c r="X2" s="125"/>
      <c r="Y2" s="125"/>
      <c r="Z2" s="125"/>
      <c r="AA2" s="123"/>
      <c r="AB2" s="127"/>
    </row>
    <row r="3" spans="1:30" s="10" customFormat="1">
      <c r="A3" s="88">
        <v>171100</v>
      </c>
      <c r="B3" s="88">
        <v>78</v>
      </c>
      <c r="C3" s="88" t="s">
        <v>29</v>
      </c>
      <c r="D3" s="88">
        <v>90</v>
      </c>
      <c r="E3" s="88">
        <v>3</v>
      </c>
      <c r="F3" s="88">
        <v>75</v>
      </c>
      <c r="G3" s="88">
        <v>2</v>
      </c>
      <c r="H3" s="88">
        <v>75</v>
      </c>
      <c r="I3" s="88">
        <v>3</v>
      </c>
      <c r="J3" s="88">
        <v>79</v>
      </c>
      <c r="K3" s="88">
        <v>2</v>
      </c>
      <c r="L3" s="88"/>
      <c r="M3" s="88"/>
      <c r="N3" s="88"/>
      <c r="O3" s="88"/>
      <c r="P3" s="88"/>
      <c r="Q3" s="88"/>
      <c r="R3" s="88">
        <f>(B:B*C:C+D:D*E:E+F:F*G:G+H:H*I:I+J:J*K:K+L:L*M:M+N:N*O:O+P:P*Q:Q)/(C:C+E:E+G:G+I:I+K:K+M:M+O:O+Q:Q)</f>
        <v>80.090909090909093</v>
      </c>
      <c r="S3" s="88">
        <f>C:C+E:E+G:G+I:I+K:K+M:M+O:O+Q:Q</f>
        <v>11</v>
      </c>
      <c r="T3" s="88">
        <v>28</v>
      </c>
      <c r="U3" s="88">
        <v>82.06</v>
      </c>
      <c r="V3" s="88">
        <v>1</v>
      </c>
      <c r="W3" s="88">
        <f t="shared" ref="W3:W32" si="0">R3*0.4+U3*0.6</f>
        <v>81.272363636363636</v>
      </c>
      <c r="X3" s="36"/>
      <c r="Y3" s="45"/>
      <c r="Z3" s="46"/>
      <c r="AA3" s="45"/>
      <c r="AB3" s="51"/>
      <c r="AC3" s="29"/>
      <c r="AD3" s="50"/>
    </row>
    <row r="4" spans="1:30" s="49" customFormat="1">
      <c r="A4" s="88">
        <v>171147</v>
      </c>
      <c r="B4" s="88">
        <v>83</v>
      </c>
      <c r="C4" s="88" t="s">
        <v>29</v>
      </c>
      <c r="D4" s="88">
        <v>74</v>
      </c>
      <c r="E4" s="88">
        <v>2</v>
      </c>
      <c r="F4" s="88">
        <v>77</v>
      </c>
      <c r="G4" s="88">
        <v>2</v>
      </c>
      <c r="H4" s="88">
        <v>86</v>
      </c>
      <c r="I4" s="88">
        <v>2</v>
      </c>
      <c r="J4" s="88">
        <v>85</v>
      </c>
      <c r="K4" s="88">
        <v>2</v>
      </c>
      <c r="L4" s="88">
        <v>81</v>
      </c>
      <c r="M4" s="88" t="s">
        <v>30</v>
      </c>
      <c r="N4" s="88"/>
      <c r="O4" s="88"/>
      <c r="P4" s="88"/>
      <c r="Q4" s="88"/>
      <c r="R4" s="88">
        <f>(B:B*C:C+D:D*E:E+F:F*G:G+H:H*I:I+J:J*K:K+L:L*M:M+N:N*O:O+P:P*Q:Q)/(C:C+E:E+G:G+I:I+K:K+M:M+O:O+Q:Q)</f>
        <v>80.818181818181813</v>
      </c>
      <c r="S4" s="88">
        <f>C:C+E:E+G:G+I:I+K:K+M:M+O:O+Q:Q</f>
        <v>11</v>
      </c>
      <c r="T4" s="88">
        <v>28</v>
      </c>
      <c r="U4" s="88">
        <v>81.94</v>
      </c>
      <c r="V4" s="88">
        <v>1</v>
      </c>
      <c r="W4" s="88">
        <f t="shared" si="0"/>
        <v>81.49127272727273</v>
      </c>
      <c r="X4" s="45"/>
      <c r="Y4" s="35"/>
      <c r="Z4" s="47"/>
      <c r="AA4" s="35"/>
      <c r="AB4" s="51"/>
      <c r="AC4" s="29"/>
      <c r="AD4" s="50"/>
    </row>
    <row r="5" spans="1:30" s="49" customFormat="1">
      <c r="A5" s="88">
        <v>180972</v>
      </c>
      <c r="B5" s="88">
        <v>76</v>
      </c>
      <c r="C5" s="88" t="s">
        <v>29</v>
      </c>
      <c r="D5" s="88">
        <v>91</v>
      </c>
      <c r="E5" s="88">
        <v>2</v>
      </c>
      <c r="F5" s="88">
        <v>79</v>
      </c>
      <c r="G5" s="88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>
        <f>(B:B*C:C+D:D*E:E+F:F*G:G+H:H*I:I+J:J*K:K+L:L*M:M+N:N*O:O+P:P*Q:Q)/(C:C+E:E+G:G+I:I+K:K+M:M+O:O+Q:Q)</f>
        <v>83.2</v>
      </c>
      <c r="S5" s="88">
        <f>C:C+E:E+G:G+I:I+K:K+M:M+O:O+Q:Q</f>
        <v>5</v>
      </c>
      <c r="T5" s="88">
        <v>29</v>
      </c>
      <c r="U5" s="88">
        <v>83.83</v>
      </c>
      <c r="V5" s="88">
        <v>1</v>
      </c>
      <c r="W5" s="88">
        <f t="shared" si="0"/>
        <v>83.578000000000003</v>
      </c>
      <c r="X5" s="45"/>
      <c r="Y5" s="35"/>
      <c r="Z5" s="47"/>
      <c r="AA5" s="35"/>
      <c r="AB5" s="51"/>
      <c r="AC5" s="29"/>
      <c r="AD5" s="50"/>
    </row>
    <row r="6" spans="1:30" s="11" customFormat="1">
      <c r="A6" s="88">
        <v>180974</v>
      </c>
      <c r="B6" s="88">
        <v>80</v>
      </c>
      <c r="C6" s="88">
        <v>1</v>
      </c>
      <c r="D6" s="88" t="s">
        <v>200</v>
      </c>
      <c r="E6" s="88">
        <v>2</v>
      </c>
      <c r="F6" s="88">
        <v>85</v>
      </c>
      <c r="G6" s="88">
        <v>2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>
        <f>(B:B*C:C+D:D*E:E+F:F*G:G+H:H*I:I+J:J*K:K+L:L*M:M)/(C:C+E:E+G:G+I:I+K:K+M:M)</f>
        <v>80</v>
      </c>
      <c r="S6" s="88">
        <f>C:C+E:E+G:G+I:I+K:K+M:M</f>
        <v>5</v>
      </c>
      <c r="T6" s="88">
        <v>28</v>
      </c>
      <c r="U6" s="88">
        <v>81.040000000000006</v>
      </c>
      <c r="V6" s="88">
        <v>1</v>
      </c>
      <c r="W6" s="88">
        <f t="shared" si="0"/>
        <v>80.623999999999995</v>
      </c>
      <c r="X6" s="37"/>
      <c r="Y6" s="33"/>
      <c r="Z6" s="33"/>
      <c r="AA6" s="35"/>
      <c r="AB6" s="51"/>
      <c r="AC6" s="29"/>
      <c r="AD6" s="28"/>
    </row>
    <row r="7" spans="1:30" s="49" customFormat="1" ht="14.25">
      <c r="A7" s="88">
        <v>180975</v>
      </c>
      <c r="B7" s="88">
        <v>78</v>
      </c>
      <c r="C7" s="88">
        <v>1</v>
      </c>
      <c r="D7" s="88">
        <v>57</v>
      </c>
      <c r="E7" s="88">
        <v>2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>
        <f>(B:B*C:C+D:D*E:E+F:F*G:G+H:H*I:I+J:J*K:K+L:L*M:M)/(C:C+E:E+G:G+I:I+K:K+M:M)</f>
        <v>64</v>
      </c>
      <c r="S7" s="88">
        <f>C:C+E:E+G:G+I:I+K:K+M:M</f>
        <v>3</v>
      </c>
      <c r="T7" s="88" t="s">
        <v>201</v>
      </c>
      <c r="U7" s="88">
        <v>78.42</v>
      </c>
      <c r="V7" s="88">
        <v>2</v>
      </c>
      <c r="W7" s="88">
        <f t="shared" si="0"/>
        <v>72.652000000000001</v>
      </c>
      <c r="X7" s="56"/>
      <c r="Y7" s="56"/>
      <c r="Z7" s="57"/>
      <c r="AA7" s="51"/>
      <c r="AB7" s="51"/>
      <c r="AC7" s="29"/>
      <c r="AD7" s="48"/>
    </row>
    <row r="8" spans="1:30" s="11" customFormat="1" ht="14.25">
      <c r="A8" s="88">
        <v>180976</v>
      </c>
      <c r="B8" s="88">
        <v>78</v>
      </c>
      <c r="C8" s="88" t="s">
        <v>172</v>
      </c>
      <c r="D8" s="88">
        <v>80</v>
      </c>
      <c r="E8" s="88">
        <v>2</v>
      </c>
      <c r="F8" s="88">
        <v>81</v>
      </c>
      <c r="G8" s="88" t="s">
        <v>175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>
        <f>(B:B*C:C+D:D*E:E+F:F*G:G+H:H*I:I+J:J*K:K+L:L*M:M+N:N*O:O+P:P*Q:Q)/(C:C+E:E+G:G+I:I+K:K+M:M+O:O+Q:Q)</f>
        <v>80</v>
      </c>
      <c r="S8" s="88">
        <f>C:C+E:E+G:G+I:I+K:K+M:M+O:O+Q:Q</f>
        <v>5</v>
      </c>
      <c r="T8" s="88">
        <v>28</v>
      </c>
      <c r="U8" s="88">
        <v>85.09</v>
      </c>
      <c r="V8" s="88">
        <v>1</v>
      </c>
      <c r="W8" s="88">
        <f t="shared" si="0"/>
        <v>83.054000000000002</v>
      </c>
      <c r="X8" s="45"/>
      <c r="Y8" s="45"/>
      <c r="Z8" s="47"/>
      <c r="AA8" s="45"/>
      <c r="AB8" s="51"/>
      <c r="AC8" s="29"/>
      <c r="AD8" s="30"/>
    </row>
    <row r="9" spans="1:30" s="49" customFormat="1">
      <c r="A9" s="88">
        <v>180977</v>
      </c>
      <c r="B9" s="88">
        <v>78</v>
      </c>
      <c r="C9" s="88" t="s">
        <v>202</v>
      </c>
      <c r="D9" s="88">
        <v>86</v>
      </c>
      <c r="E9" s="88">
        <v>2</v>
      </c>
      <c r="F9" s="88">
        <v>81</v>
      </c>
      <c r="G9" s="88">
        <v>2</v>
      </c>
      <c r="H9" s="88">
        <v>80</v>
      </c>
      <c r="I9" s="88">
        <v>2</v>
      </c>
      <c r="J9" s="88"/>
      <c r="K9" s="88"/>
      <c r="L9" s="88"/>
      <c r="M9" s="88"/>
      <c r="N9" s="88"/>
      <c r="O9" s="88"/>
      <c r="P9" s="88"/>
      <c r="Q9" s="88"/>
      <c r="R9" s="88">
        <f>(B:B*C:C+D:D*E:E+F:F*G:G+H:H*I:I+J:J*K:K+L:L*M:M+N:N*O:O+P:P*Q:Q)/(C:C+E:E+G:G+I:I+K:K+M:M+O:O+Q:Q)</f>
        <v>81.714285714285708</v>
      </c>
      <c r="S9" s="88">
        <f>C:C+E:E+G:G+I:I+K:K+M:M+O:O+Q:Q</f>
        <v>7</v>
      </c>
      <c r="T9" s="88">
        <v>30</v>
      </c>
      <c r="U9" s="88">
        <v>81.39</v>
      </c>
      <c r="V9" s="88">
        <v>1</v>
      </c>
      <c r="W9" s="88">
        <f t="shared" si="0"/>
        <v>81.519714285714286</v>
      </c>
      <c r="X9" s="37"/>
      <c r="Y9" s="35"/>
      <c r="Z9" s="35"/>
      <c r="AA9" s="35"/>
      <c r="AB9" s="51"/>
      <c r="AC9" s="29"/>
      <c r="AD9" s="50"/>
    </row>
    <row r="10" spans="1:30" ht="17.45" customHeight="1">
      <c r="A10" s="88">
        <v>180980</v>
      </c>
      <c r="B10" s="88">
        <v>80</v>
      </c>
      <c r="C10" s="88">
        <v>1</v>
      </c>
      <c r="D10" s="88" t="s">
        <v>176</v>
      </c>
      <c r="E10" s="88">
        <v>2</v>
      </c>
      <c r="F10" s="88">
        <v>83</v>
      </c>
      <c r="G10" s="88">
        <v>2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>
        <f>(B:B*C:C+D:D*E:E+F:F*G:G+H:H*I:I+J:J*K:K+L:L*M:M)/(C:C+E:E+G:G+I:I+K:K+M:M)</f>
        <v>82.8</v>
      </c>
      <c r="S10" s="88">
        <f>C:C+E:E+G:G+I:I+K:K+M:M</f>
        <v>5</v>
      </c>
      <c r="T10" s="88">
        <v>28</v>
      </c>
      <c r="U10" s="88">
        <v>79.83</v>
      </c>
      <c r="V10" s="88">
        <v>1</v>
      </c>
      <c r="W10" s="88">
        <f t="shared" si="0"/>
        <v>81.018000000000001</v>
      </c>
      <c r="X10" s="37"/>
      <c r="Y10" s="33"/>
      <c r="Z10" s="33"/>
      <c r="AA10" s="35"/>
      <c r="AB10" s="51"/>
      <c r="AC10" s="29"/>
      <c r="AD10" s="30"/>
    </row>
    <row r="11" spans="1:30" s="11" customFormat="1" ht="13.7" customHeight="1">
      <c r="A11" s="88">
        <v>180981</v>
      </c>
      <c r="B11" s="88">
        <v>77</v>
      </c>
      <c r="C11" s="88" t="s">
        <v>29</v>
      </c>
      <c r="D11" s="88">
        <v>75</v>
      </c>
      <c r="E11" s="88">
        <v>2</v>
      </c>
      <c r="F11" s="88">
        <v>78</v>
      </c>
      <c r="G11" s="88">
        <v>2</v>
      </c>
      <c r="H11" s="88">
        <v>81</v>
      </c>
      <c r="I11" s="88">
        <v>2</v>
      </c>
      <c r="J11" s="88"/>
      <c r="K11" s="88"/>
      <c r="L11" s="88"/>
      <c r="M11" s="88"/>
      <c r="N11" s="88"/>
      <c r="O11" s="88"/>
      <c r="P11" s="88"/>
      <c r="Q11" s="88"/>
      <c r="R11" s="88">
        <f>(B:B*C:C+D:D*E:E+F:F*G:G+H:H*I:I+J:J*K:K+L:L*M:M+N:N*O:O+P:P*Q:Q)/(C:C+E:E+G:G+I:I+K:K+M:M+O:O+Q:Q)</f>
        <v>77.857142857142861</v>
      </c>
      <c r="S11" s="88">
        <f>C:C+E:E+G:G+I:I+K:K+M:M+O:O+Q:Q</f>
        <v>7</v>
      </c>
      <c r="T11" s="88">
        <v>29</v>
      </c>
      <c r="U11" s="88">
        <v>78.14</v>
      </c>
      <c r="V11" s="88">
        <v>1</v>
      </c>
      <c r="W11" s="88">
        <f t="shared" si="0"/>
        <v>78.026857142857153</v>
      </c>
      <c r="X11" s="45"/>
      <c r="Y11" s="35"/>
      <c r="Z11" s="47"/>
      <c r="AA11" s="35"/>
      <c r="AB11" s="51"/>
      <c r="AC11" s="29"/>
      <c r="AD11" s="28"/>
    </row>
    <row r="12" spans="1:30" s="11" customFormat="1">
      <c r="A12" s="88">
        <v>180983</v>
      </c>
      <c r="B12" s="88">
        <v>77</v>
      </c>
      <c r="C12" s="88" t="s">
        <v>172</v>
      </c>
      <c r="D12" s="88">
        <v>81</v>
      </c>
      <c r="E12" s="88">
        <v>2</v>
      </c>
      <c r="F12" s="88">
        <v>79</v>
      </c>
      <c r="G12" s="88">
        <v>2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>
        <f>(B:B*C:C+D:D*E:E+F:F*G:G+H:H*I:I+J:J*K:K+L:L*M:M+N:N*O:O+P:P*Q:Q)/(C:C+E:E+G:G+I:I+K:K+M:M+O:O+Q:Q)</f>
        <v>79.400000000000006</v>
      </c>
      <c r="S12" s="88">
        <f>C:C+E:E+G:G+I:I+K:K+M:M+O:O+Q:Q</f>
        <v>5</v>
      </c>
      <c r="T12" s="88">
        <v>28</v>
      </c>
      <c r="U12" s="88">
        <v>80.91</v>
      </c>
      <c r="V12" s="88">
        <v>1</v>
      </c>
      <c r="W12" s="88">
        <f t="shared" si="0"/>
        <v>80.306000000000012</v>
      </c>
      <c r="X12" s="37"/>
      <c r="Y12" s="33"/>
      <c r="Z12" s="33"/>
      <c r="AA12" s="35"/>
      <c r="AB12" s="51"/>
      <c r="AC12" s="29"/>
      <c r="AD12" s="28"/>
    </row>
    <row r="13" spans="1:30" ht="14.25">
      <c r="A13" s="88">
        <v>180984</v>
      </c>
      <c r="B13" s="88">
        <v>80</v>
      </c>
      <c r="C13" s="88" t="s">
        <v>32</v>
      </c>
      <c r="D13" s="88">
        <v>79</v>
      </c>
      <c r="E13" s="88">
        <v>1</v>
      </c>
      <c r="F13" s="88">
        <v>82</v>
      </c>
      <c r="G13" s="88">
        <v>2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>
        <f>(B:B*C:C+D:D*E:E+F:F*G:G+H:H*I:I+J:J*K:K+L:L*M:M+N:N*O:O+P:P*Q:Q)/(C:C+E:E+G:G+I:I+K:K+M:M+O:O+Q:Q)</f>
        <v>80.5</v>
      </c>
      <c r="S13" s="88">
        <f>C:C+E:E+G:G+I:I+K:K+M:M+O:O+Q:Q</f>
        <v>6</v>
      </c>
      <c r="T13" s="88">
        <v>28</v>
      </c>
      <c r="U13" s="88">
        <v>81.14</v>
      </c>
      <c r="V13" s="88">
        <v>1</v>
      </c>
      <c r="W13" s="88">
        <f t="shared" si="0"/>
        <v>80.884</v>
      </c>
      <c r="X13" s="37"/>
      <c r="Y13" s="35"/>
      <c r="Z13" s="35"/>
      <c r="AA13" s="35"/>
      <c r="AB13" s="51"/>
      <c r="AC13" s="29"/>
      <c r="AD13" s="30"/>
    </row>
    <row r="14" spans="1:30">
      <c r="A14" s="88">
        <v>180985</v>
      </c>
      <c r="B14" s="88" t="s">
        <v>33</v>
      </c>
      <c r="C14" s="88">
        <v>3</v>
      </c>
      <c r="D14" s="88" t="s">
        <v>203</v>
      </c>
      <c r="E14" s="88">
        <v>1</v>
      </c>
      <c r="F14" s="88">
        <v>80</v>
      </c>
      <c r="G14" s="88">
        <v>3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>
        <f>(B:B*C:C+D:D*E:E+F:F*G:G+H:H*I:I+J:J*K:K+L:L*M:M)/(C:C+E:E+G:G+I:I+K:K+M:M)</f>
        <v>74</v>
      </c>
      <c r="S14" s="88">
        <f>C:C+E:E+G:G+I:I+K:K+M:M</f>
        <v>7</v>
      </c>
      <c r="T14" s="88">
        <v>30</v>
      </c>
      <c r="U14" s="88">
        <v>75.17</v>
      </c>
      <c r="V14" s="88">
        <v>1</v>
      </c>
      <c r="W14" s="88">
        <f t="shared" si="0"/>
        <v>74.701999999999998</v>
      </c>
      <c r="X14" s="37"/>
      <c r="Y14" s="33"/>
      <c r="Z14" s="33"/>
      <c r="AA14" s="35"/>
      <c r="AB14" s="51"/>
      <c r="AC14" s="29"/>
      <c r="AD14" s="28"/>
    </row>
    <row r="15" spans="1:30">
      <c r="A15" s="88">
        <v>180987</v>
      </c>
      <c r="B15" s="88">
        <v>76</v>
      </c>
      <c r="C15" s="88" t="s">
        <v>29</v>
      </c>
      <c r="D15" s="88">
        <v>80</v>
      </c>
      <c r="E15" s="88">
        <v>2</v>
      </c>
      <c r="F15" s="88">
        <v>82</v>
      </c>
      <c r="G15" s="88">
        <v>2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>
        <f>(B:B*C:C+D:D*E:E+F:F*G:G+H:H*I:I+J:J*K:K+L:L*M:M+N:N*O:O+P:P*Q:Q)/(C:C+E:E+G:G+I:I+K:K+M:M+O:O+Q:Q)</f>
        <v>80</v>
      </c>
      <c r="S15" s="88">
        <f>C:C+E:E+G:G+I:I+K:K+M:M+O:O+Q:Q</f>
        <v>5</v>
      </c>
      <c r="T15" s="88">
        <v>28</v>
      </c>
      <c r="U15" s="88">
        <v>82.65</v>
      </c>
      <c r="V15" s="88">
        <v>1</v>
      </c>
      <c r="W15" s="88">
        <f t="shared" si="0"/>
        <v>81.59</v>
      </c>
      <c r="X15" s="37"/>
      <c r="Y15" s="35"/>
      <c r="Z15" s="35"/>
      <c r="AA15" s="35"/>
      <c r="AB15" s="51"/>
      <c r="AC15" s="29"/>
      <c r="AD15" s="28"/>
    </row>
    <row r="16" spans="1:30" ht="14.25">
      <c r="A16" s="88">
        <v>180988</v>
      </c>
      <c r="B16" s="88">
        <v>80</v>
      </c>
      <c r="C16" s="88" t="s">
        <v>172</v>
      </c>
      <c r="D16" s="88">
        <v>73</v>
      </c>
      <c r="E16" s="88">
        <v>2</v>
      </c>
      <c r="F16" s="88">
        <v>93</v>
      </c>
      <c r="G16" s="88">
        <v>2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>
        <f>(B:B*C:C+D:D*E:E+F:F*G:G+H:H*I:I+J:J*K:K+L:L*M:M+N:N*O:O+P:P*Q:Q)/(C:C+E:E+G:G+I:I+K:K+M:M+O:O+Q:Q)</f>
        <v>82.4</v>
      </c>
      <c r="S16" s="88">
        <f>C:C+E:E+G:G+I:I+K:K+M:M+O:O+Q:Q</f>
        <v>5</v>
      </c>
      <c r="T16" s="88">
        <v>28</v>
      </c>
      <c r="U16" s="88">
        <v>83.87</v>
      </c>
      <c r="V16" s="88">
        <v>1</v>
      </c>
      <c r="W16" s="88">
        <f t="shared" si="0"/>
        <v>83.282000000000011</v>
      </c>
      <c r="X16" s="37"/>
      <c r="Y16" s="35"/>
      <c r="Z16" s="35"/>
      <c r="AA16" s="35"/>
      <c r="AB16" s="51"/>
      <c r="AC16" s="29"/>
      <c r="AD16" s="30"/>
    </row>
    <row r="17" spans="1:30" ht="14.25">
      <c r="A17" s="88">
        <v>180990</v>
      </c>
      <c r="B17" s="88">
        <v>85</v>
      </c>
      <c r="C17" s="88" t="s">
        <v>29</v>
      </c>
      <c r="D17" s="88">
        <v>83</v>
      </c>
      <c r="E17" s="88">
        <v>2</v>
      </c>
      <c r="F17" s="88">
        <v>89</v>
      </c>
      <c r="G17" s="88">
        <v>2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>
        <f>(B:B*C:C+D:D*E:E+F:F*G:G+H:H*I:I+J:J*K:K+L:L*M:M+N:N*O:O+P:P*Q:Q)/(C:C+E:E+G:G+I:I+K:K+M:M+O:O+Q:Q)</f>
        <v>85.8</v>
      </c>
      <c r="S17" s="88">
        <f>C:C+E:E+G:G+I:I+K:K+M:M+O:O+Q:Q</f>
        <v>5</v>
      </c>
      <c r="T17" s="88">
        <v>28</v>
      </c>
      <c r="U17" s="88">
        <v>85.22</v>
      </c>
      <c r="V17" s="88">
        <v>1</v>
      </c>
      <c r="W17" s="88">
        <f t="shared" si="0"/>
        <v>85.451999999999998</v>
      </c>
      <c r="X17" s="37"/>
      <c r="Y17" s="33"/>
      <c r="Z17" s="33"/>
      <c r="AA17" s="35"/>
      <c r="AB17" s="51"/>
      <c r="AC17" s="29"/>
      <c r="AD17" s="30"/>
    </row>
    <row r="18" spans="1:30">
      <c r="A18" s="88">
        <v>180991</v>
      </c>
      <c r="B18" s="88">
        <v>76</v>
      </c>
      <c r="C18" s="88" t="s">
        <v>32</v>
      </c>
      <c r="D18" s="88">
        <v>79</v>
      </c>
      <c r="E18" s="88">
        <v>1</v>
      </c>
      <c r="F18" s="88">
        <v>86</v>
      </c>
      <c r="G18" s="88">
        <v>2</v>
      </c>
      <c r="H18" s="88">
        <v>77</v>
      </c>
      <c r="I18" s="88">
        <v>2</v>
      </c>
      <c r="J18" s="88"/>
      <c r="K18" s="88"/>
      <c r="L18" s="88"/>
      <c r="M18" s="88"/>
      <c r="N18" s="88"/>
      <c r="O18" s="88"/>
      <c r="P18" s="88"/>
      <c r="Q18" s="88"/>
      <c r="R18" s="88">
        <f>(B:B*C:C+D:D*E:E+F:F*G:G+H:H*I:I+J:J*K:K+L:L*M:M+N:N*O:O+P:P*Q:Q)/(C:C+E:E+G:G+I:I+K:K+M:M+O:O+Q:Q)</f>
        <v>79.125</v>
      </c>
      <c r="S18" s="88">
        <f>C:C+E:E+G:G+I:I+K:K+M:M+O:O+Q:Q</f>
        <v>8</v>
      </c>
      <c r="T18" s="88">
        <v>31</v>
      </c>
      <c r="U18" s="88">
        <v>78.959999999999994</v>
      </c>
      <c r="V18" s="88">
        <v>1</v>
      </c>
      <c r="W18" s="88">
        <f t="shared" si="0"/>
        <v>79.025999999999996</v>
      </c>
      <c r="X18" s="37"/>
      <c r="Y18" s="35"/>
      <c r="Z18" s="35"/>
      <c r="AA18" s="35"/>
      <c r="AB18" s="51"/>
      <c r="AC18" s="29"/>
      <c r="AD18" s="28"/>
    </row>
    <row r="19" spans="1:30" ht="14.25">
      <c r="A19" s="88">
        <v>180992</v>
      </c>
      <c r="B19" s="88">
        <v>79</v>
      </c>
      <c r="C19" s="88">
        <v>1</v>
      </c>
      <c r="D19" s="88" t="s">
        <v>204</v>
      </c>
      <c r="E19" s="88">
        <v>2</v>
      </c>
      <c r="F19" s="88">
        <v>66</v>
      </c>
      <c r="G19" s="88">
        <v>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>
        <f>(B:B*C:C+D:D*E:E+F:F*G:G+H:H*I:I+J:J*K:K+L:L*M:M)/(C:C+E:E+G:G+I:I+K:K+M:M)</f>
        <v>76.599999999999994</v>
      </c>
      <c r="S19" s="88">
        <f>C:C+E:E+G:G+I:I+K:K+M:M</f>
        <v>5</v>
      </c>
      <c r="T19" s="88">
        <v>28</v>
      </c>
      <c r="U19" s="88">
        <v>82.52</v>
      </c>
      <c r="V19" s="88">
        <v>1</v>
      </c>
      <c r="W19" s="88">
        <f t="shared" si="0"/>
        <v>80.151999999999987</v>
      </c>
      <c r="X19" s="37"/>
      <c r="Y19" s="35"/>
      <c r="Z19" s="35"/>
      <c r="AA19" s="35"/>
      <c r="AB19" s="51"/>
      <c r="AC19" s="29"/>
      <c r="AD19" s="30"/>
    </row>
    <row r="20" spans="1:30" s="11" customFormat="1" ht="14.25">
      <c r="A20" s="88">
        <v>180994</v>
      </c>
      <c r="B20" s="88">
        <v>79</v>
      </c>
      <c r="C20" s="88">
        <v>1</v>
      </c>
      <c r="D20" s="88">
        <v>74</v>
      </c>
      <c r="E20" s="88">
        <v>2</v>
      </c>
      <c r="F20" s="88">
        <v>87</v>
      </c>
      <c r="G20" s="88">
        <v>2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>
        <f>(B:B*C:C+D:D*E:E+F:F*G:G+H:H*I:I+J:J*K:K+L:L*M:M)/(C:C+E:E+G:G+I:I+K:K+M:M)</f>
        <v>80.2</v>
      </c>
      <c r="S20" s="88">
        <f>C:C+E:E+G:G+I:I+K:K+M:M</f>
        <v>5</v>
      </c>
      <c r="T20" s="88" t="s">
        <v>205</v>
      </c>
      <c r="U20" s="88" t="s">
        <v>206</v>
      </c>
      <c r="V20" s="88">
        <v>2</v>
      </c>
      <c r="W20" s="88">
        <f t="shared" si="0"/>
        <v>80.445999999999998</v>
      </c>
      <c r="X20" s="56"/>
      <c r="Y20" s="56"/>
      <c r="Z20" s="57"/>
      <c r="AA20" s="51"/>
      <c r="AB20" s="51"/>
      <c r="AC20" s="29"/>
      <c r="AD20" s="30"/>
    </row>
    <row r="21" spans="1:30" ht="14.25">
      <c r="A21" s="88">
        <v>180995</v>
      </c>
      <c r="B21" s="88">
        <v>82</v>
      </c>
      <c r="C21" s="88" t="s">
        <v>29</v>
      </c>
      <c r="D21" s="88">
        <v>92</v>
      </c>
      <c r="E21" s="88">
        <v>2</v>
      </c>
      <c r="F21" s="88">
        <v>90</v>
      </c>
      <c r="G21" s="88">
        <v>2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>
        <f>(B:B*C:C+D:D*E:E+F:F*G:G+H:H*I:I+J:J*K:K+L:L*M:M+N:N*O:O+P:P*Q:Q)/(C:C+E:E+G:G+I:I+K:K+M:M+O:O+Q:Q)</f>
        <v>89.2</v>
      </c>
      <c r="S21" s="88">
        <f>C:C+E:E+G:G+I:I+K:K+M:M+O:O+Q:Q</f>
        <v>5</v>
      </c>
      <c r="T21" s="88">
        <v>28</v>
      </c>
      <c r="U21" s="88">
        <v>86.65</v>
      </c>
      <c r="V21" s="88">
        <v>1</v>
      </c>
      <c r="W21" s="88">
        <f t="shared" si="0"/>
        <v>87.67</v>
      </c>
      <c r="X21" s="37"/>
      <c r="Y21" s="35"/>
      <c r="Z21" s="35"/>
      <c r="AA21" s="35"/>
      <c r="AB21" s="51"/>
      <c r="AC21" s="29"/>
      <c r="AD21" s="30"/>
    </row>
    <row r="22" spans="1:30" ht="14.25">
      <c r="A22" s="88">
        <v>180996</v>
      </c>
      <c r="B22" s="88">
        <v>76</v>
      </c>
      <c r="C22" s="88">
        <v>1</v>
      </c>
      <c r="D22" s="88" t="s">
        <v>36</v>
      </c>
      <c r="E22" s="88">
        <v>2</v>
      </c>
      <c r="F22" s="88">
        <v>75</v>
      </c>
      <c r="G22" s="88">
        <v>2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>
        <f>(B:B*C:C+D:D*E:E+F:F*G:G+H:H*I:I+J:J*K:K+L:L*M:M)/(C:C+E:E+G:G+I:I+K:K+M:M)</f>
        <v>77.2</v>
      </c>
      <c r="S22" s="88">
        <f>C:C+E:E+G:G+I:I+K:K+M:M</f>
        <v>5</v>
      </c>
      <c r="T22" s="88" t="s">
        <v>207</v>
      </c>
      <c r="U22" s="88" t="s">
        <v>208</v>
      </c>
      <c r="V22" s="88">
        <v>2</v>
      </c>
      <c r="W22" s="88">
        <f t="shared" si="0"/>
        <v>79.534000000000006</v>
      </c>
      <c r="X22" s="56"/>
      <c r="Y22" s="56"/>
      <c r="Z22" s="57"/>
      <c r="AA22" s="51"/>
      <c r="AB22" s="51"/>
      <c r="AC22" s="29"/>
      <c r="AD22" s="28"/>
    </row>
    <row r="23" spans="1:30" ht="14.25">
      <c r="A23" s="88">
        <v>180997</v>
      </c>
      <c r="B23" s="88">
        <v>80</v>
      </c>
      <c r="C23" s="88">
        <v>1</v>
      </c>
      <c r="D23" s="88">
        <v>81</v>
      </c>
      <c r="E23" s="88">
        <v>2</v>
      </c>
      <c r="F23" s="88">
        <v>81</v>
      </c>
      <c r="G23" s="88">
        <v>3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>
        <f>(B:B*C:C+D:D*E:E+F:F*G:G+H:H*I:I+J:J*K:K+L:L*M:M)/(C:C+E:E+G:G+I:I+K:K+M:M)</f>
        <v>80.833333333333329</v>
      </c>
      <c r="S23" s="88">
        <f>C:C+E:E+G:G+I:I+K:K+M:M</f>
        <v>6</v>
      </c>
      <c r="T23" s="88" t="s">
        <v>201</v>
      </c>
      <c r="U23" s="88" t="s">
        <v>209</v>
      </c>
      <c r="V23" s="88">
        <v>2</v>
      </c>
      <c r="W23" s="88">
        <f t="shared" si="0"/>
        <v>77.801333333333332</v>
      </c>
      <c r="X23" s="56"/>
      <c r="Y23" s="56"/>
      <c r="Z23" s="57"/>
      <c r="AA23" s="51"/>
      <c r="AB23" s="51"/>
      <c r="AC23" s="29"/>
      <c r="AD23" s="28"/>
    </row>
    <row r="24" spans="1:30">
      <c r="A24" s="88">
        <v>180998</v>
      </c>
      <c r="B24" s="88">
        <v>80</v>
      </c>
      <c r="C24" s="88">
        <v>1</v>
      </c>
      <c r="D24" s="88" t="s">
        <v>187</v>
      </c>
      <c r="E24" s="88">
        <v>3</v>
      </c>
      <c r="F24" s="88">
        <v>87</v>
      </c>
      <c r="G24" s="88">
        <v>2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>
        <f>(B:B*C:C+D:D*E:E+F:F*G:G+H:H*I:I+J:J*K:K+L:L*M:M)/(C:C+E:E+G:G+I:I+K:K+M:M)</f>
        <v>80.833333333333329</v>
      </c>
      <c r="S24" s="88">
        <f>C:C+E:E+G:G+I:I+K:K+M:M</f>
        <v>6</v>
      </c>
      <c r="T24" s="88">
        <v>29</v>
      </c>
      <c r="U24" s="88">
        <v>80.13</v>
      </c>
      <c r="V24" s="88">
        <v>1</v>
      </c>
      <c r="W24" s="88">
        <f t="shared" si="0"/>
        <v>80.411333333333332</v>
      </c>
      <c r="X24" s="37"/>
      <c r="Y24" s="33"/>
      <c r="Z24" s="33"/>
      <c r="AA24" s="35"/>
      <c r="AB24" s="51"/>
      <c r="AC24" s="29"/>
      <c r="AD24" s="28"/>
    </row>
    <row r="25" spans="1:30" ht="14.25">
      <c r="A25" s="88">
        <v>181000</v>
      </c>
      <c r="B25" s="88" t="s">
        <v>204</v>
      </c>
      <c r="C25" s="88">
        <v>1</v>
      </c>
      <c r="D25" s="88" t="s">
        <v>34</v>
      </c>
      <c r="E25" s="88">
        <v>2</v>
      </c>
      <c r="F25" s="88">
        <v>87</v>
      </c>
      <c r="G25" s="88">
        <v>2</v>
      </c>
      <c r="H25" s="88">
        <v>77</v>
      </c>
      <c r="I25" s="88">
        <v>2</v>
      </c>
      <c r="J25" s="88"/>
      <c r="K25" s="88"/>
      <c r="L25" s="88"/>
      <c r="M25" s="88"/>
      <c r="N25" s="88"/>
      <c r="O25" s="88"/>
      <c r="P25" s="88"/>
      <c r="Q25" s="88"/>
      <c r="R25" s="88">
        <f>(B:B*C:C+D:D*E:E+F:F*G:G+H:H*I:I+J:J*K:K+L:L*M:M)/(C:C+E:E+G:G+I:I+K:K+M:M)</f>
        <v>83.714285714285708</v>
      </c>
      <c r="S25" s="88">
        <f>C:C+E:E+G:G+I:I+K:K+M:M</f>
        <v>7</v>
      </c>
      <c r="T25" s="88">
        <v>29</v>
      </c>
      <c r="U25" s="88">
        <v>77.5</v>
      </c>
      <c r="V25" s="88">
        <v>1</v>
      </c>
      <c r="W25" s="88">
        <f t="shared" si="0"/>
        <v>79.985714285714295</v>
      </c>
      <c r="X25" s="37"/>
      <c r="Y25" s="33"/>
      <c r="Z25" s="33"/>
      <c r="AA25" s="35"/>
      <c r="AB25" s="51"/>
      <c r="AC25" s="29"/>
      <c r="AD25" s="30"/>
    </row>
    <row r="26" spans="1:30">
      <c r="A26" s="88">
        <v>181014</v>
      </c>
      <c r="B26" s="88">
        <v>81</v>
      </c>
      <c r="C26" s="88" t="s">
        <v>210</v>
      </c>
      <c r="D26" s="88">
        <v>83</v>
      </c>
      <c r="E26" s="88">
        <v>1</v>
      </c>
      <c r="F26" s="88">
        <v>66</v>
      </c>
      <c r="G26" s="88">
        <v>2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>
        <f>(B:B*C:C+D:D*E:E+F:F*G:G+H:H*I:I+J:J*K:K+L:L*M:M+N:N*O:O+P:P*Q:Q)/(C:C+E:E+G:G+I:I+K:K+M:M+O:O+Q:Q)</f>
        <v>76.333333333333329</v>
      </c>
      <c r="S26" s="88">
        <f>C:C+E:E+G:G+I:I+K:K+M:M+O:O+Q:Q</f>
        <v>6</v>
      </c>
      <c r="T26" s="88">
        <v>29</v>
      </c>
      <c r="U26" s="88">
        <v>78.040000000000006</v>
      </c>
      <c r="V26" s="88">
        <v>1</v>
      </c>
      <c r="W26" s="88">
        <f t="shared" si="0"/>
        <v>77.357333333333344</v>
      </c>
      <c r="X26" s="37"/>
      <c r="Y26" s="33"/>
      <c r="Z26" s="33"/>
      <c r="AA26" s="35"/>
      <c r="AB26" s="51"/>
      <c r="AC26" s="29"/>
      <c r="AD26" s="28"/>
    </row>
    <row r="27" spans="1:30">
      <c r="A27" s="88">
        <v>181021</v>
      </c>
      <c r="B27" s="88" t="s">
        <v>191</v>
      </c>
      <c r="C27" s="88">
        <v>1</v>
      </c>
      <c r="D27" s="88" t="s">
        <v>36</v>
      </c>
      <c r="E27" s="88">
        <v>3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>
        <f>(B:B*C:C+D:D*E:E+F:F*G:G+H:H*I:I+J:J*K:K+L:L*M:M)/(C:C+E:E+G:G+I:I+K:K+M:M)</f>
        <v>79.5</v>
      </c>
      <c r="S27" s="88">
        <f>C:C+E:E+G:G+I:I+K:K+M:M</f>
        <v>4</v>
      </c>
      <c r="T27" s="88">
        <v>28</v>
      </c>
      <c r="U27" s="88">
        <v>79.540000000000006</v>
      </c>
      <c r="V27" s="88">
        <v>1</v>
      </c>
      <c r="W27" s="88">
        <f t="shared" si="0"/>
        <v>79.524000000000001</v>
      </c>
      <c r="X27" s="39"/>
      <c r="Y27" s="45"/>
      <c r="Z27" s="45"/>
      <c r="AA27" s="45"/>
      <c r="AB27" s="51"/>
      <c r="AC27" s="29"/>
      <c r="AD27" s="28"/>
    </row>
    <row r="28" spans="1:30" ht="14.25">
      <c r="A28" s="88">
        <v>181022</v>
      </c>
      <c r="B28" s="88">
        <v>81</v>
      </c>
      <c r="C28" s="88" t="s">
        <v>172</v>
      </c>
      <c r="D28" s="88">
        <v>85</v>
      </c>
      <c r="E28" s="88">
        <v>2</v>
      </c>
      <c r="F28" s="88">
        <v>77</v>
      </c>
      <c r="G28" s="88">
        <v>2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>
        <f>(B:B*C:C+D:D*E:E+F:F*G:G+H:H*I:I+J:J*K:K+L:L*M:M+N:N*O:O+P:P*Q:Q)/(C:C+E:E+G:G+I:I+K:K+M:M+O:O+Q:Q)</f>
        <v>81</v>
      </c>
      <c r="S28" s="88">
        <f>C:C+E:E+G:G+I:I+K:K+M:M+O:O+Q:Q</f>
        <v>5</v>
      </c>
      <c r="T28" s="88">
        <v>28</v>
      </c>
      <c r="U28" s="88">
        <v>79.17</v>
      </c>
      <c r="V28" s="88">
        <v>1</v>
      </c>
      <c r="W28" s="88">
        <f t="shared" si="0"/>
        <v>79.902000000000001</v>
      </c>
      <c r="X28" s="37"/>
      <c r="Y28" s="35"/>
      <c r="Z28" s="35"/>
      <c r="AA28" s="35"/>
      <c r="AB28" s="51"/>
      <c r="AC28" s="24"/>
      <c r="AD28" s="31"/>
    </row>
    <row r="29" spans="1:30" ht="14.25">
      <c r="A29" s="88">
        <v>181023</v>
      </c>
      <c r="B29" s="88">
        <v>78</v>
      </c>
      <c r="C29" s="88">
        <v>1</v>
      </c>
      <c r="D29" s="88">
        <v>92</v>
      </c>
      <c r="E29" s="88">
        <v>2</v>
      </c>
      <c r="F29" s="88">
        <v>80</v>
      </c>
      <c r="G29" s="88">
        <v>2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>
        <f>(B:B*C:C+D:D*E:E+F:F*G:G+H:H*I:I+J:J*K:K+L:L*M:M)/(C:C+E:E+G:G+I:I+K:K+M:M)</f>
        <v>84.4</v>
      </c>
      <c r="S29" s="88">
        <f>C:C+E:E+G:G+I:I+K:K+M:M</f>
        <v>5</v>
      </c>
      <c r="T29" s="88">
        <v>28</v>
      </c>
      <c r="U29" s="88">
        <v>79.13</v>
      </c>
      <c r="V29" s="88">
        <v>2</v>
      </c>
      <c r="W29" s="88">
        <f t="shared" si="0"/>
        <v>81.238</v>
      </c>
      <c r="X29" s="56"/>
      <c r="Y29" s="56"/>
      <c r="Z29" s="57"/>
      <c r="AA29" s="51"/>
      <c r="AB29" s="51"/>
      <c r="AC29" s="29"/>
      <c r="AD29" s="28"/>
    </row>
    <row r="30" spans="1:30" s="11" customFormat="1" ht="14.25">
      <c r="A30" s="88">
        <v>181024</v>
      </c>
      <c r="B30" s="88">
        <v>86</v>
      </c>
      <c r="C30" s="88" t="s">
        <v>29</v>
      </c>
      <c r="D30" s="88">
        <v>83</v>
      </c>
      <c r="E30" s="88">
        <v>2</v>
      </c>
      <c r="F30" s="88">
        <v>82</v>
      </c>
      <c r="G30" s="88">
        <v>2</v>
      </c>
      <c r="H30" s="88">
        <v>80</v>
      </c>
      <c r="I30" s="88">
        <v>2</v>
      </c>
      <c r="J30" s="88"/>
      <c r="K30" s="88"/>
      <c r="L30" s="88"/>
      <c r="M30" s="88"/>
      <c r="N30" s="88"/>
      <c r="O30" s="88"/>
      <c r="P30" s="88"/>
      <c r="Q30" s="88"/>
      <c r="R30" s="88">
        <f>(B:B*C:C+D:D*E:E+F:F*G:G+H:H*I:I+J:J*K:K+L:L*M:M+N:N*O:O+P:P*Q:Q)/(C:C+E:E+G:G+I:I+K:K+M:M+O:O+Q:Q)</f>
        <v>82.285714285714292</v>
      </c>
      <c r="S30" s="88">
        <f>C:C+E:E+G:G+I:I+K:K+M:M+O:O+Q:Q</f>
        <v>7</v>
      </c>
      <c r="T30" s="88">
        <v>29</v>
      </c>
      <c r="U30" s="88">
        <v>83.09</v>
      </c>
      <c r="V30" s="88">
        <v>1</v>
      </c>
      <c r="W30" s="88">
        <f t="shared" si="0"/>
        <v>82.768285714285724</v>
      </c>
      <c r="X30" s="37"/>
      <c r="Y30" s="45"/>
      <c r="Z30" s="45"/>
      <c r="AA30" s="45"/>
      <c r="AB30" s="51"/>
      <c r="AC30" s="29"/>
      <c r="AD30" s="30"/>
    </row>
    <row r="31" spans="1:30" s="11" customFormat="1">
      <c r="A31" s="88">
        <v>181029</v>
      </c>
      <c r="B31" s="88">
        <v>77</v>
      </c>
      <c r="C31" s="88" t="s">
        <v>32</v>
      </c>
      <c r="D31" s="88">
        <v>75</v>
      </c>
      <c r="E31" s="88">
        <v>1</v>
      </c>
      <c r="F31" s="88">
        <v>81</v>
      </c>
      <c r="G31" s="88">
        <v>3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>
        <f>(B:B*C:C+D:D*E:E+F:F*G:G+H:H*I:I+J:J*K:K+L:L*M:M+N:N*O:O+P:P*Q:Q)/(C:C+E:E+G:G+I:I+K:K+M:M+O:O+Q:Q)</f>
        <v>78.428571428571431</v>
      </c>
      <c r="S31" s="88">
        <f>C:C+E:E+G:G+I:I+K:K+M:M+O:O+Q:Q</f>
        <v>7</v>
      </c>
      <c r="T31" s="88">
        <v>30</v>
      </c>
      <c r="U31" s="88">
        <v>71.61</v>
      </c>
      <c r="V31" s="88">
        <v>1</v>
      </c>
      <c r="W31" s="88">
        <f t="shared" si="0"/>
        <v>74.337428571428575</v>
      </c>
      <c r="X31" s="37"/>
      <c r="Y31" s="45"/>
      <c r="Z31" s="45"/>
      <c r="AA31" s="45"/>
      <c r="AB31" s="51"/>
      <c r="AC31" s="29"/>
      <c r="AD31" s="28"/>
    </row>
    <row r="32" spans="1:30" ht="14.25">
      <c r="A32" s="88">
        <v>181033</v>
      </c>
      <c r="B32" s="88" t="s">
        <v>211</v>
      </c>
      <c r="C32" s="88">
        <v>1</v>
      </c>
      <c r="D32" s="88" t="s">
        <v>188</v>
      </c>
      <c r="E32" s="88">
        <v>2</v>
      </c>
      <c r="F32" s="88">
        <v>81</v>
      </c>
      <c r="G32" s="88">
        <v>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>
        <f>(B:B*C:C+D:D*E:E+F:F*G:G+H:H*I:I+J:J*K:K+L:L*M:M)/(C:C+E:E+G:G+I:I+K:K+M:M)</f>
        <v>82</v>
      </c>
      <c r="S32" s="88">
        <f>C:C+E:E+G:G+I:I+K:K+M:M</f>
        <v>6</v>
      </c>
      <c r="T32" s="88">
        <v>29</v>
      </c>
      <c r="U32" s="88">
        <v>78.959999999999994</v>
      </c>
      <c r="V32" s="88">
        <v>1</v>
      </c>
      <c r="W32" s="88">
        <f t="shared" si="0"/>
        <v>80.176000000000002</v>
      </c>
      <c r="X32" s="37"/>
      <c r="Y32" s="33"/>
      <c r="Z32" s="33"/>
      <c r="AA32" s="35"/>
      <c r="AB32" s="51"/>
      <c r="AC32" s="24"/>
      <c r="AD32" s="31"/>
    </row>
    <row r="33" spans="1:30">
      <c r="A33" s="88">
        <v>181035</v>
      </c>
      <c r="B33" s="88">
        <v>90</v>
      </c>
      <c r="C33" s="88">
        <v>3</v>
      </c>
      <c r="D33" s="88" t="s">
        <v>212</v>
      </c>
      <c r="E33" s="88">
        <v>1</v>
      </c>
      <c r="F33" s="88">
        <v>74</v>
      </c>
      <c r="G33" s="88">
        <v>2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>
        <f>(B:B*C:C+D:D*E:E+F:F*G:G+H:H*I:I+J:J*K:K+L:L*M:M)/(C:C+E:E+G:G+I:I+K:K+M:M)</f>
        <v>83.5</v>
      </c>
      <c r="S33" s="88">
        <f>C:C+E:E+G:G+I:I+K:K+M:M</f>
        <v>6</v>
      </c>
      <c r="T33" s="88">
        <v>28</v>
      </c>
      <c r="U33" s="88">
        <v>82.64</v>
      </c>
      <c r="V33" s="88">
        <v>1</v>
      </c>
      <c r="W33" s="88">
        <f t="shared" ref="W33:W64" si="1">R33*0.4+U33*0.6</f>
        <v>82.983999999999995</v>
      </c>
      <c r="X33" s="37"/>
      <c r="Y33" s="45"/>
      <c r="Z33" s="45"/>
      <c r="AA33" s="45"/>
      <c r="AB33" s="51"/>
      <c r="AC33" s="29"/>
      <c r="AD33" s="28"/>
    </row>
    <row r="34" spans="1:30">
      <c r="A34" s="88">
        <v>181036</v>
      </c>
      <c r="B34" s="88">
        <v>88</v>
      </c>
      <c r="C34" s="88">
        <v>3</v>
      </c>
      <c r="D34" s="88" t="s">
        <v>39</v>
      </c>
      <c r="E34" s="88">
        <v>1</v>
      </c>
      <c r="F34" s="88">
        <v>70</v>
      </c>
      <c r="G34" s="88">
        <v>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>
        <f>(B:B*C:C+D:D*E:E+F:F*G:G+H:H*I:I+J:J*K:K+L:L*M:M)/(C:C+E:E+G:G+I:I+K:K+M:M)</f>
        <v>81</v>
      </c>
      <c r="S34" s="88">
        <f>C:C+E:E+G:G+I:I+K:K+M:M</f>
        <v>6</v>
      </c>
      <c r="T34" s="88">
        <v>28</v>
      </c>
      <c r="U34" s="88">
        <v>84.59</v>
      </c>
      <c r="V34" s="88">
        <v>1</v>
      </c>
      <c r="W34" s="88">
        <f t="shared" si="1"/>
        <v>83.153999999999996</v>
      </c>
      <c r="X34" s="37"/>
      <c r="Y34" s="33"/>
      <c r="Z34" s="33"/>
      <c r="AA34" s="35"/>
      <c r="AB34" s="51"/>
      <c r="AC34" s="29"/>
      <c r="AD34" s="28"/>
    </row>
    <row r="35" spans="1:30">
      <c r="A35" s="88">
        <v>181039</v>
      </c>
      <c r="B35" s="88">
        <v>86</v>
      </c>
      <c r="C35" s="88" t="s">
        <v>32</v>
      </c>
      <c r="D35" s="88">
        <v>78</v>
      </c>
      <c r="E35" s="88">
        <v>1</v>
      </c>
      <c r="F35" s="88">
        <v>94</v>
      </c>
      <c r="G35" s="88">
        <v>3</v>
      </c>
      <c r="H35" s="88">
        <v>74</v>
      </c>
      <c r="I35" s="88">
        <v>3</v>
      </c>
      <c r="J35" s="88">
        <v>71</v>
      </c>
      <c r="K35" s="88">
        <v>2</v>
      </c>
      <c r="L35" s="88">
        <v>82</v>
      </c>
      <c r="M35" s="88" t="s">
        <v>213</v>
      </c>
      <c r="N35" s="88"/>
      <c r="O35" s="88"/>
      <c r="P35" s="88"/>
      <c r="Q35" s="88"/>
      <c r="R35" s="88">
        <f>(B:B*C:C+D:D*E:E+F:F*G:G+H:H*I:I+J:J*K:K+L:L*M:M+N:N*O:O+P:P*Q:Q)/(C:C+E:E+G:G+I:I+K:K+M:M+O:O+Q:Q)</f>
        <v>81.857142857142861</v>
      </c>
      <c r="S35" s="88">
        <f>C:C+E:E+G:G+I:I+K:K+M:M+O:O+Q:Q</f>
        <v>14</v>
      </c>
      <c r="T35" s="88">
        <v>38</v>
      </c>
      <c r="U35" s="88">
        <v>82.92</v>
      </c>
      <c r="V35" s="88">
        <v>1</v>
      </c>
      <c r="W35" s="88">
        <f t="shared" si="1"/>
        <v>82.494857142857143</v>
      </c>
      <c r="X35" s="37"/>
      <c r="Y35" s="33"/>
      <c r="Z35" s="33"/>
      <c r="AA35" s="35"/>
      <c r="AB35" s="51"/>
      <c r="AC35" s="29"/>
      <c r="AD35" s="28"/>
    </row>
    <row r="36" spans="1:30" ht="14.25">
      <c r="A36" s="88">
        <v>181040</v>
      </c>
      <c r="B36" s="88">
        <v>85</v>
      </c>
      <c r="C36" s="88">
        <v>3</v>
      </c>
      <c r="D36" s="88">
        <v>77</v>
      </c>
      <c r="E36" s="88">
        <v>1</v>
      </c>
      <c r="F36" s="88">
        <v>78</v>
      </c>
      <c r="G36" s="88">
        <v>2</v>
      </c>
      <c r="H36" s="88">
        <v>83</v>
      </c>
      <c r="I36" s="88">
        <v>3</v>
      </c>
      <c r="J36" s="88"/>
      <c r="K36" s="88"/>
      <c r="L36" s="88"/>
      <c r="M36" s="88"/>
      <c r="N36" s="88"/>
      <c r="O36" s="88"/>
      <c r="P36" s="88"/>
      <c r="Q36" s="88"/>
      <c r="R36" s="88">
        <f>(B:B*C:C+D:D*E:E+F:F*G:G+H:H*I:I+J:J*K:K+L:L*M:M)/(C:C+E:E+G:G+I:I+K:K+M:M)</f>
        <v>81.888888888888886</v>
      </c>
      <c r="S36" s="88">
        <f>C:C+E:E+G:G+I:I+K:K+M:M</f>
        <v>9</v>
      </c>
      <c r="T36" s="88">
        <v>32</v>
      </c>
      <c r="U36" s="88">
        <v>78.959999999999994</v>
      </c>
      <c r="V36" s="88">
        <v>2</v>
      </c>
      <c r="W36" s="88">
        <f t="shared" si="1"/>
        <v>80.131555555555551</v>
      </c>
      <c r="X36" s="56"/>
      <c r="Y36" s="56"/>
      <c r="Z36" s="58"/>
      <c r="AA36" s="59"/>
      <c r="AB36" s="51"/>
      <c r="AC36" s="29"/>
      <c r="AD36" s="28"/>
    </row>
    <row r="37" spans="1:30" ht="14.25">
      <c r="A37" s="88">
        <v>181041</v>
      </c>
      <c r="B37" s="88" t="s">
        <v>214</v>
      </c>
      <c r="C37" s="88">
        <v>3</v>
      </c>
      <c r="D37" s="88" t="s">
        <v>185</v>
      </c>
      <c r="E37" s="88">
        <v>1</v>
      </c>
      <c r="F37" s="88">
        <v>79</v>
      </c>
      <c r="G37" s="88">
        <v>1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>
        <f>(B:B*C:C+D:D*E:E+F:F*G:G+H:H*I:I+J:J*K:K+L:L*M:M)/(C:C+E:E+G:G+I:I+K:K+M:M)</f>
        <v>83.4</v>
      </c>
      <c r="S37" s="88">
        <f>C:C+E:E+G:G+I:I+K:K+M:M</f>
        <v>5</v>
      </c>
      <c r="T37" s="88">
        <v>28</v>
      </c>
      <c r="U37" s="88">
        <v>70.48</v>
      </c>
      <c r="V37" s="88">
        <v>1</v>
      </c>
      <c r="W37" s="88">
        <f t="shared" si="1"/>
        <v>75.64800000000001</v>
      </c>
      <c r="X37" s="37"/>
      <c r="Y37" s="35"/>
      <c r="Z37" s="35"/>
      <c r="AA37" s="35"/>
      <c r="AB37" s="51"/>
      <c r="AC37" s="29"/>
      <c r="AD37" s="30"/>
    </row>
    <row r="38" spans="1:30">
      <c r="A38" s="88">
        <v>181043</v>
      </c>
      <c r="B38" s="88">
        <v>76</v>
      </c>
      <c r="C38" s="88" t="s">
        <v>210</v>
      </c>
      <c r="D38" s="88">
        <v>79</v>
      </c>
      <c r="E38" s="88">
        <v>1</v>
      </c>
      <c r="F38" s="88">
        <v>69</v>
      </c>
      <c r="G38" s="88">
        <v>2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>
        <f>(B:B*C:C+D:D*E:E+F:F*G:G+H:H*I:I+J:J*K:K+L:L*M:M+N:N*O:O+P:P*Q:Q)/(C:C+E:E+G:G+I:I+K:K+M:M+O:O+Q:Q)</f>
        <v>74.166666666666671</v>
      </c>
      <c r="S38" s="88">
        <f>C:C+E:E+G:G+I:I+K:K+M:M+O:O+Q:Q</f>
        <v>6</v>
      </c>
      <c r="T38" s="88">
        <v>28</v>
      </c>
      <c r="U38" s="88">
        <v>80.59</v>
      </c>
      <c r="V38" s="88">
        <v>1</v>
      </c>
      <c r="W38" s="88">
        <f t="shared" si="1"/>
        <v>78.020666666666671</v>
      </c>
      <c r="X38" s="37"/>
      <c r="Y38" s="45"/>
      <c r="Z38" s="45"/>
      <c r="AA38" s="45"/>
      <c r="AB38" s="51"/>
      <c r="AC38" s="29"/>
      <c r="AD38" s="28"/>
    </row>
    <row r="39" spans="1:30" s="12" customFormat="1" ht="14.25">
      <c r="A39" s="88">
        <v>181044</v>
      </c>
      <c r="B39" s="88">
        <v>87</v>
      </c>
      <c r="C39" s="88" t="s">
        <v>29</v>
      </c>
      <c r="D39" s="88">
        <v>81</v>
      </c>
      <c r="E39" s="88">
        <v>3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>
        <f>(B:B*C:C+D:D*E:E+F:F*G:G+H:H*I:I+J:J*K:K+L:L*M:M+N:N*O:O+P:P*Q:Q)/(C:C+E:E+G:G+I:I+K:K+M:M+O:O+Q:Q)</f>
        <v>82.5</v>
      </c>
      <c r="S39" s="88">
        <f>C:C+E:E+G:G+I:I+K:K+M:M+O:O+Q:Q</f>
        <v>4</v>
      </c>
      <c r="T39" s="88">
        <v>28</v>
      </c>
      <c r="U39" s="88">
        <v>82.83</v>
      </c>
      <c r="V39" s="88">
        <v>1</v>
      </c>
      <c r="W39" s="88">
        <f t="shared" si="1"/>
        <v>82.698000000000008</v>
      </c>
      <c r="X39" s="37"/>
      <c r="Y39" s="45"/>
      <c r="Z39" s="45"/>
      <c r="AA39" s="45"/>
      <c r="AB39" s="51"/>
      <c r="AC39" s="24"/>
      <c r="AD39" s="31"/>
    </row>
    <row r="40" spans="1:30">
      <c r="A40" s="88">
        <v>181046</v>
      </c>
      <c r="B40" s="88">
        <v>73</v>
      </c>
      <c r="C40" s="88">
        <v>3</v>
      </c>
      <c r="D40" s="88" t="s">
        <v>177</v>
      </c>
      <c r="E40" s="88">
        <v>1</v>
      </c>
      <c r="F40" s="88">
        <v>72</v>
      </c>
      <c r="G40" s="88">
        <v>2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>
        <f>(B:B*C:C+D:D*E:E+F:F*G:G+H:H*I:I+J:J*K:K+L:L*M:M)/(C:C+E:E+G:G+I:I+K:K+M:M)</f>
        <v>73.166666666666671</v>
      </c>
      <c r="S40" s="88">
        <f>C:C+E:E+G:G+I:I+K:K+M:M</f>
        <v>6</v>
      </c>
      <c r="T40" s="88">
        <v>29</v>
      </c>
      <c r="U40" s="88">
        <v>73.17</v>
      </c>
      <c r="V40" s="88">
        <v>1</v>
      </c>
      <c r="W40" s="88">
        <f t="shared" si="1"/>
        <v>73.168666666666667</v>
      </c>
      <c r="X40" s="37"/>
      <c r="Y40" s="33"/>
      <c r="Z40" s="33"/>
      <c r="AA40" s="35"/>
      <c r="AB40" s="51"/>
      <c r="AC40" s="29"/>
      <c r="AD40" s="28"/>
    </row>
    <row r="41" spans="1:30">
      <c r="A41" s="88">
        <v>181047</v>
      </c>
      <c r="B41" s="88">
        <v>82</v>
      </c>
      <c r="C41" s="88">
        <v>1</v>
      </c>
      <c r="D41" s="88" t="s">
        <v>215</v>
      </c>
      <c r="E41" s="88">
        <v>2</v>
      </c>
      <c r="F41" s="88">
        <v>78</v>
      </c>
      <c r="G41" s="88">
        <v>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>
        <f>(B:B*C:C+D:D*E:E+F:F*G:G+H:H*I:I+J:J*K:K+L:L*M:M)/(C:C+E:E+G:G+I:I+K:K+M:M)</f>
        <v>78.8</v>
      </c>
      <c r="S41" s="88">
        <f>C:C+E:E+G:G+I:I+K:K+M:M</f>
        <v>5</v>
      </c>
      <c r="T41" s="88">
        <v>28</v>
      </c>
      <c r="U41" s="88">
        <v>78.22</v>
      </c>
      <c r="V41" s="88">
        <v>1</v>
      </c>
      <c r="W41" s="88">
        <f t="shared" si="1"/>
        <v>78.451999999999998</v>
      </c>
      <c r="X41" s="37"/>
      <c r="Y41" s="33"/>
      <c r="Z41" s="33"/>
      <c r="AA41" s="35"/>
      <c r="AB41" s="51"/>
      <c r="AC41" s="29"/>
      <c r="AD41" s="28"/>
    </row>
    <row r="42" spans="1:30" ht="14.25">
      <c r="A42" s="88">
        <v>181048</v>
      </c>
      <c r="B42" s="88">
        <v>91</v>
      </c>
      <c r="C42" s="88">
        <v>3</v>
      </c>
      <c r="D42" s="88">
        <v>87</v>
      </c>
      <c r="E42" s="88">
        <v>1</v>
      </c>
      <c r="F42" s="88">
        <v>71</v>
      </c>
      <c r="G42" s="88">
        <v>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>
        <f>(B:B*C:C+D:D*E:E+F:F*G:G+H:H*I:I+J:J*K:K+L:L*M:M)/(C:C+E:E+G:G+I:I+K:K+M:M)</f>
        <v>81.857142857142861</v>
      </c>
      <c r="S42" s="88">
        <f>C:C+E:E+G:G+I:I+K:K+M:M</f>
        <v>7</v>
      </c>
      <c r="T42" s="88">
        <v>30</v>
      </c>
      <c r="U42" s="88">
        <v>85.91</v>
      </c>
      <c r="V42" s="88">
        <v>2</v>
      </c>
      <c r="W42" s="88">
        <f t="shared" si="1"/>
        <v>84.288857142857154</v>
      </c>
      <c r="X42" s="56"/>
      <c r="Y42" s="56"/>
      <c r="Z42" s="57"/>
      <c r="AA42" s="51"/>
      <c r="AB42" s="51"/>
      <c r="AC42" s="24"/>
      <c r="AD42" s="31"/>
    </row>
    <row r="43" spans="1:30" ht="14.25">
      <c r="A43" s="88">
        <v>181049</v>
      </c>
      <c r="B43" s="88">
        <v>89</v>
      </c>
      <c r="C43" s="88" t="s">
        <v>202</v>
      </c>
      <c r="D43" s="88">
        <v>73</v>
      </c>
      <c r="E43" s="88">
        <v>2</v>
      </c>
      <c r="F43" s="88">
        <v>81</v>
      </c>
      <c r="G43" s="88">
        <v>3</v>
      </c>
      <c r="H43" s="88">
        <v>81</v>
      </c>
      <c r="I43" s="88">
        <v>2</v>
      </c>
      <c r="J43" s="88"/>
      <c r="K43" s="88"/>
      <c r="L43" s="88"/>
      <c r="M43" s="88"/>
      <c r="N43" s="88"/>
      <c r="O43" s="88"/>
      <c r="P43" s="88"/>
      <c r="Q43" s="88"/>
      <c r="R43" s="88">
        <f>(B:B*C:C+D:D*E:E+F:F*G:G+H:H*I:I+J:J*K:K+L:L*M:M+N:N*O:O+P:P*Q:Q)/(C:C+E:E+G:G+I:I+K:K+M:M+O:O+Q:Q)</f>
        <v>80</v>
      </c>
      <c r="S43" s="88">
        <f>C:C+E:E+G:G+I:I+K:K+M:M+O:O+Q:Q</f>
        <v>8</v>
      </c>
      <c r="T43" s="88">
        <v>30</v>
      </c>
      <c r="U43" s="88">
        <v>86.09</v>
      </c>
      <c r="V43" s="88">
        <v>1</v>
      </c>
      <c r="W43" s="88">
        <f t="shared" si="1"/>
        <v>83.653999999999996</v>
      </c>
      <c r="X43" s="37"/>
      <c r="Y43" s="33"/>
      <c r="Z43" s="33"/>
      <c r="AA43" s="35"/>
      <c r="AB43" s="51"/>
      <c r="AC43" s="29"/>
      <c r="AD43" s="30"/>
    </row>
    <row r="44" spans="1:30" ht="14.25">
      <c r="A44" s="88">
        <v>181050</v>
      </c>
      <c r="B44" s="88">
        <v>86</v>
      </c>
      <c r="C44" s="88" t="s">
        <v>216</v>
      </c>
      <c r="D44" s="88">
        <v>77</v>
      </c>
      <c r="E44" s="88">
        <v>2</v>
      </c>
      <c r="F44" s="88">
        <v>74</v>
      </c>
      <c r="G44" s="88">
        <v>3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>
        <f>(B:B*C:C+D:D*E:E+F:F*G:G+H:H*I:I+J:J*K:K+L:L*M:M+N:N*O:O+P:P*Q:Q)/(C:C+E:E+G:G+I:I+K:K+M:M+O:O+Q:Q)</f>
        <v>77</v>
      </c>
      <c r="S44" s="88">
        <f>C:C+E:E+G:G+I:I+K:K+M:M+O:O+Q:Q</f>
        <v>6</v>
      </c>
      <c r="T44" s="88">
        <v>29</v>
      </c>
      <c r="U44" s="88">
        <v>83.61</v>
      </c>
      <c r="V44" s="88">
        <v>1</v>
      </c>
      <c r="W44" s="88">
        <f t="shared" si="1"/>
        <v>80.965999999999994</v>
      </c>
      <c r="X44" s="37"/>
      <c r="Y44" s="45"/>
      <c r="Z44" s="45"/>
      <c r="AA44" s="45"/>
      <c r="AB44" s="51"/>
      <c r="AC44" s="29"/>
      <c r="AD44" s="30"/>
    </row>
    <row r="45" spans="1:30">
      <c r="A45" s="88">
        <v>181051</v>
      </c>
      <c r="B45" s="88" t="s">
        <v>36</v>
      </c>
      <c r="C45" s="88">
        <v>1</v>
      </c>
      <c r="D45" s="88">
        <v>82</v>
      </c>
      <c r="E45" s="88">
        <v>2</v>
      </c>
      <c r="F45" s="88">
        <v>78</v>
      </c>
      <c r="G45" s="88">
        <v>2</v>
      </c>
      <c r="H45" s="88">
        <v>73</v>
      </c>
      <c r="I45" s="88">
        <v>2</v>
      </c>
      <c r="J45" s="88"/>
      <c r="K45" s="88"/>
      <c r="L45" s="88"/>
      <c r="M45" s="88"/>
      <c r="N45" s="88"/>
      <c r="O45" s="88"/>
      <c r="P45" s="88"/>
      <c r="Q45" s="88"/>
      <c r="R45" s="88">
        <f>(B:B*C:C+D:D*E:E+F:F*G:G+H:H*I:I+J:J*K:K+L:L*M:M)/(C:C+E:E+G:G+I:I+K:K+M:M)</f>
        <v>78</v>
      </c>
      <c r="S45" s="88">
        <f>C:C+E:E+G:G+I:I+K:K+M:M</f>
        <v>7</v>
      </c>
      <c r="T45" s="88">
        <v>29</v>
      </c>
      <c r="U45" s="88">
        <v>78.319999999999993</v>
      </c>
      <c r="V45" s="88">
        <v>1</v>
      </c>
      <c r="W45" s="88">
        <f t="shared" si="1"/>
        <v>78.192000000000007</v>
      </c>
      <c r="X45" s="37"/>
      <c r="Y45" s="33"/>
      <c r="Z45" s="33"/>
      <c r="AA45" s="35"/>
      <c r="AB45" s="51"/>
    </row>
    <row r="46" spans="1:30" ht="14.25">
      <c r="A46" s="88">
        <v>181052</v>
      </c>
      <c r="B46" s="88">
        <v>80</v>
      </c>
      <c r="C46" s="88">
        <v>1</v>
      </c>
      <c r="D46" s="88">
        <v>79</v>
      </c>
      <c r="E46" s="88">
        <v>2</v>
      </c>
      <c r="F46" s="88">
        <v>77</v>
      </c>
      <c r="G46" s="88">
        <v>2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>
        <f>(B:B*C:C+D:D*E:E+F:F*G:G+H:H*I:I+J:J*K:K+L:L*M:M)/(C:C+E:E+G:G+I:I+K:K+M:M)</f>
        <v>78.400000000000006</v>
      </c>
      <c r="S46" s="88">
        <f>C:C+E:E+G:G+I:I+K:K+M:M</f>
        <v>5</v>
      </c>
      <c r="T46" s="88">
        <v>28</v>
      </c>
      <c r="U46" s="88">
        <v>76.260000000000005</v>
      </c>
      <c r="V46" s="88">
        <v>2</v>
      </c>
      <c r="W46" s="88">
        <f t="shared" si="1"/>
        <v>77.116</v>
      </c>
      <c r="X46" s="56"/>
      <c r="Y46" s="56"/>
      <c r="Z46" s="57"/>
      <c r="AA46" s="51"/>
      <c r="AB46" s="51"/>
    </row>
    <row r="47" spans="1:30" ht="14.25">
      <c r="A47" s="88">
        <v>181053</v>
      </c>
      <c r="B47" s="88">
        <v>80</v>
      </c>
      <c r="C47" s="88" t="s">
        <v>29</v>
      </c>
      <c r="D47" s="88" t="s">
        <v>191</v>
      </c>
      <c r="E47" s="88" t="s">
        <v>175</v>
      </c>
      <c r="F47" s="88" t="s">
        <v>198</v>
      </c>
      <c r="G47" s="88" t="s">
        <v>175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>
        <f>(B:B*C:C+D:D*E:E+F:F*G:G+H:H*I:I+J:J*K:K+L:L*M:M+N:N*O:O+P:P*Q:Q)/(C:C+E:E+G:G+I:I+K:K+M:M+O:O+Q:Q)</f>
        <v>80</v>
      </c>
      <c r="S47" s="88">
        <f>C:C+E:E+G:G+I:I+K:K+M:M+O:O+Q:Q</f>
        <v>5</v>
      </c>
      <c r="T47" s="88">
        <v>28</v>
      </c>
      <c r="U47" s="88">
        <v>82.61</v>
      </c>
      <c r="V47" s="88">
        <v>1</v>
      </c>
      <c r="W47" s="88">
        <f t="shared" si="1"/>
        <v>81.566000000000003</v>
      </c>
      <c r="X47" s="37"/>
      <c r="Y47" s="45"/>
      <c r="Z47" s="45"/>
      <c r="AA47" s="45"/>
      <c r="AB47" s="51"/>
      <c r="AC47" s="29"/>
      <c r="AD47" s="30"/>
    </row>
    <row r="48" spans="1:30">
      <c r="A48" s="88">
        <v>181054</v>
      </c>
      <c r="B48" s="88">
        <v>79</v>
      </c>
      <c r="C48" s="88" t="s">
        <v>29</v>
      </c>
      <c r="D48" s="88">
        <v>75</v>
      </c>
      <c r="E48" s="88">
        <v>2</v>
      </c>
      <c r="F48" s="88">
        <v>86</v>
      </c>
      <c r="G48" s="88">
        <v>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>
        <f>(B:B*C:C+D:D*E:E+F:F*G:G+H:H*I:I+J:J*K:K+L:L*M:M+N:N*O:O+P:P*Q:Q)/(C:C+E:E+G:G+I:I+K:K+M:M+O:O+Q:Q)</f>
        <v>80.2</v>
      </c>
      <c r="S48" s="88">
        <f>C:C+E:E+G:G+I:I+K:K+M:M+O:O+Q:Q</f>
        <v>5</v>
      </c>
      <c r="T48" s="88">
        <v>29</v>
      </c>
      <c r="U48" s="88">
        <v>81.92</v>
      </c>
      <c r="V48" s="88">
        <v>1</v>
      </c>
      <c r="W48" s="88">
        <f t="shared" si="1"/>
        <v>81.231999999999999</v>
      </c>
      <c r="X48" s="37"/>
      <c r="Y48" s="45"/>
      <c r="Z48" s="45"/>
      <c r="AA48" s="45"/>
      <c r="AB48" s="51"/>
      <c r="AC48" s="29"/>
      <c r="AD48" s="28"/>
    </row>
    <row r="49" spans="1:30" ht="14.25">
      <c r="A49" s="88">
        <v>181079</v>
      </c>
      <c r="B49" s="88">
        <v>75</v>
      </c>
      <c r="C49" s="88" t="s">
        <v>29</v>
      </c>
      <c r="D49" s="88">
        <v>79</v>
      </c>
      <c r="E49" s="88">
        <v>2</v>
      </c>
      <c r="F49" s="88">
        <v>81</v>
      </c>
      <c r="G49" s="88">
        <v>2</v>
      </c>
      <c r="H49" s="88">
        <v>77</v>
      </c>
      <c r="I49" s="88">
        <v>2</v>
      </c>
      <c r="J49" s="88">
        <v>87</v>
      </c>
      <c r="K49" s="88">
        <v>2</v>
      </c>
      <c r="L49" s="88">
        <v>79</v>
      </c>
      <c r="M49" s="88" t="s">
        <v>175</v>
      </c>
      <c r="N49" s="88"/>
      <c r="O49" s="88"/>
      <c r="P49" s="88"/>
      <c r="Q49" s="88"/>
      <c r="R49" s="88">
        <f>(B:B*C:C+D:D*E:E+F:F*G:G+H:H*I:I+J:J*K:K+L:L*M:M+N:N*O:O+P:P*Q:Q)/(C:C+E:E+G:G+I:I+K:K+M:M+O:O+Q:Q)</f>
        <v>80.090909090909093</v>
      </c>
      <c r="S49" s="88">
        <f>C:C+E:E+G:G+I:I+K:K+M:M+O:O+Q:Q</f>
        <v>11</v>
      </c>
      <c r="T49" s="88">
        <v>28</v>
      </c>
      <c r="U49" s="88">
        <v>80.47</v>
      </c>
      <c r="V49" s="88">
        <v>1</v>
      </c>
      <c r="W49" s="88">
        <f t="shared" si="1"/>
        <v>80.318363636363642</v>
      </c>
      <c r="X49" s="37"/>
      <c r="Y49" s="45"/>
      <c r="Z49" s="45"/>
      <c r="AA49" s="45"/>
      <c r="AB49" s="51"/>
      <c r="AC49" s="29"/>
      <c r="AD49" s="30"/>
    </row>
    <row r="50" spans="1:30">
      <c r="A50" s="88">
        <v>181080</v>
      </c>
      <c r="B50" s="88">
        <v>82</v>
      </c>
      <c r="C50" s="88">
        <v>1</v>
      </c>
      <c r="D50" s="88" t="s">
        <v>217</v>
      </c>
      <c r="E50" s="88">
        <v>3</v>
      </c>
      <c r="F50" s="88">
        <v>86</v>
      </c>
      <c r="G50" s="88">
        <v>2</v>
      </c>
      <c r="H50" s="88">
        <v>75</v>
      </c>
      <c r="I50" s="88">
        <v>3</v>
      </c>
      <c r="J50" s="88">
        <v>85</v>
      </c>
      <c r="K50" s="88">
        <v>2</v>
      </c>
      <c r="L50" s="88"/>
      <c r="M50" s="88"/>
      <c r="N50" s="88"/>
      <c r="O50" s="88"/>
      <c r="P50" s="88"/>
      <c r="Q50" s="88"/>
      <c r="R50" s="88">
        <f>(B:B*C:C+D:D*E:E+F:F*G:G+H:H*I:I+J:J*K:K+L:L*M:M)/(C:C+E:E+G:G+I:I+K:K+M:M)</f>
        <v>80.545454545454547</v>
      </c>
      <c r="S50" s="88">
        <f>C:C+E:E+G:G+I:I+K:K+M:M</f>
        <v>11</v>
      </c>
      <c r="T50" s="88">
        <v>28</v>
      </c>
      <c r="U50" s="88">
        <v>83.53</v>
      </c>
      <c r="V50" s="88">
        <v>1</v>
      </c>
      <c r="W50" s="88">
        <f t="shared" si="1"/>
        <v>82.336181818181814</v>
      </c>
      <c r="X50" s="37"/>
      <c r="Y50" s="33"/>
      <c r="Z50" s="33"/>
      <c r="AA50" s="35"/>
      <c r="AB50" s="51"/>
      <c r="AC50" s="29"/>
      <c r="AD50" s="28"/>
    </row>
    <row r="51" spans="1:30" ht="14.25">
      <c r="A51" s="88">
        <v>181083</v>
      </c>
      <c r="B51" s="88">
        <v>79</v>
      </c>
      <c r="C51" s="88">
        <v>1</v>
      </c>
      <c r="D51" s="88">
        <v>79</v>
      </c>
      <c r="E51" s="88">
        <v>2</v>
      </c>
      <c r="F51" s="88">
        <v>82</v>
      </c>
      <c r="G51" s="88">
        <v>2</v>
      </c>
      <c r="H51" s="88">
        <v>70</v>
      </c>
      <c r="I51" s="88">
        <v>3</v>
      </c>
      <c r="J51" s="88">
        <v>78</v>
      </c>
      <c r="K51" s="88">
        <v>2</v>
      </c>
      <c r="L51" s="88"/>
      <c r="M51" s="88"/>
      <c r="N51" s="88"/>
      <c r="O51" s="88"/>
      <c r="P51" s="88"/>
      <c r="Q51" s="88"/>
      <c r="R51" s="88">
        <f>(B:B*C:C+D:D*E:E+F:F*G:G+H:H*I:I+J:J*K:K+L:L*M:M)/(C:C+E:E+G:G+I:I+K:K+M:M)</f>
        <v>76.7</v>
      </c>
      <c r="S51" s="88">
        <f>C:C+E:E+G:G+I:I+K:K+M:M</f>
        <v>10</v>
      </c>
      <c r="T51" s="88" t="s">
        <v>218</v>
      </c>
      <c r="U51" s="88" t="s">
        <v>219</v>
      </c>
      <c r="V51" s="88">
        <v>2</v>
      </c>
      <c r="W51" s="88">
        <f t="shared" si="1"/>
        <v>78.007999999999996</v>
      </c>
      <c r="X51" s="56"/>
      <c r="Y51" s="56"/>
      <c r="Z51" s="57"/>
      <c r="AA51" s="51"/>
      <c r="AB51" s="51"/>
      <c r="AC51" s="29"/>
      <c r="AD51" s="30"/>
    </row>
    <row r="52" spans="1:30" ht="14.25">
      <c r="A52" s="88">
        <v>181084</v>
      </c>
      <c r="B52" s="88">
        <v>85</v>
      </c>
      <c r="C52" s="88">
        <v>1</v>
      </c>
      <c r="D52" s="88">
        <v>80</v>
      </c>
      <c r="E52" s="88">
        <v>2</v>
      </c>
      <c r="F52" s="88">
        <v>89</v>
      </c>
      <c r="G52" s="88">
        <v>3</v>
      </c>
      <c r="H52" s="88">
        <v>77</v>
      </c>
      <c r="I52" s="88">
        <v>3</v>
      </c>
      <c r="J52" s="88">
        <v>80</v>
      </c>
      <c r="K52" s="88">
        <v>2</v>
      </c>
      <c r="L52" s="88"/>
      <c r="M52" s="88"/>
      <c r="N52" s="88"/>
      <c r="O52" s="88"/>
      <c r="P52" s="88"/>
      <c r="Q52" s="88"/>
      <c r="R52" s="88">
        <f>(B:B*C:C+D:D*E:E+F:F*G:G+H:H*I:I+J:J*K:K+L:L*M:M)/(C:C+E:E+G:G+I:I+K:K+M:M)</f>
        <v>82.090909090909093</v>
      </c>
      <c r="S52" s="88">
        <f>C:C+E:E+G:G+I:I+K:K+M:M</f>
        <v>11</v>
      </c>
      <c r="T52" s="88" t="s">
        <v>207</v>
      </c>
      <c r="U52" s="88" t="s">
        <v>220</v>
      </c>
      <c r="V52" s="88">
        <v>2</v>
      </c>
      <c r="W52" s="88">
        <f t="shared" si="1"/>
        <v>81.226363636363629</v>
      </c>
      <c r="X52" s="56"/>
      <c r="Y52" s="56"/>
      <c r="Z52" s="58"/>
      <c r="AA52" s="59"/>
      <c r="AB52" s="51"/>
      <c r="AC52" s="23"/>
      <c r="AD52" s="28"/>
    </row>
    <row r="53" spans="1:30" ht="14.25">
      <c r="A53" s="88">
        <v>181085</v>
      </c>
      <c r="B53" s="88">
        <v>71</v>
      </c>
      <c r="C53" s="88" t="s">
        <v>32</v>
      </c>
      <c r="D53" s="88">
        <v>85</v>
      </c>
      <c r="E53" s="88">
        <v>1</v>
      </c>
      <c r="F53" s="88">
        <v>85</v>
      </c>
      <c r="G53" s="88">
        <v>3</v>
      </c>
      <c r="H53" s="88">
        <v>83</v>
      </c>
      <c r="I53" s="88">
        <v>2</v>
      </c>
      <c r="J53" s="88">
        <v>79</v>
      </c>
      <c r="K53" s="88">
        <v>2</v>
      </c>
      <c r="L53" s="88"/>
      <c r="M53" s="88"/>
      <c r="N53" s="88"/>
      <c r="O53" s="88"/>
      <c r="P53" s="88"/>
      <c r="Q53" s="88"/>
      <c r="R53" s="88">
        <f>(B:B*C:C+D:D*E:E+F:F*G:G+H:H*I:I+J:J*K:K+L:L*M:M+N:N*O:O+P:P*Q:Q)/(C:C+E:E+G:G+I:I+K:K+M:M+O:O+Q:Q)</f>
        <v>79.727272727272734</v>
      </c>
      <c r="S53" s="88">
        <f>C:C+E:E+G:G+I:I+K:K+M:M+O:O+Q:Q</f>
        <v>11</v>
      </c>
      <c r="T53" s="88">
        <v>28</v>
      </c>
      <c r="U53" s="88">
        <v>78.88</v>
      </c>
      <c r="V53" s="88">
        <v>1</v>
      </c>
      <c r="W53" s="88">
        <f t="shared" si="1"/>
        <v>79.218909090909094</v>
      </c>
      <c r="X53" s="37"/>
      <c r="Y53" s="33"/>
      <c r="Z53" s="33"/>
      <c r="AA53" s="35"/>
      <c r="AB53" s="51"/>
      <c r="AC53" s="29"/>
      <c r="AD53" s="30"/>
    </row>
    <row r="54" spans="1:30" ht="14.25">
      <c r="A54" s="88">
        <v>181086</v>
      </c>
      <c r="B54" s="88">
        <v>79</v>
      </c>
      <c r="C54" s="88">
        <v>1</v>
      </c>
      <c r="D54" s="88">
        <v>79</v>
      </c>
      <c r="E54" s="88">
        <v>2</v>
      </c>
      <c r="F54" s="88">
        <v>89</v>
      </c>
      <c r="G54" s="88">
        <v>3</v>
      </c>
      <c r="H54" s="88">
        <v>64</v>
      </c>
      <c r="I54" s="88">
        <v>3</v>
      </c>
      <c r="J54" s="88">
        <v>77</v>
      </c>
      <c r="K54" s="88">
        <v>2</v>
      </c>
      <c r="L54" s="88"/>
      <c r="M54" s="88"/>
      <c r="N54" s="88"/>
      <c r="O54" s="88"/>
      <c r="P54" s="88"/>
      <c r="Q54" s="88"/>
      <c r="R54" s="88">
        <f>(B:B*C:C+D:D*E:E+F:F*G:G+H:H*I:I+J:J*K:K+L:L*M:M)/(C:C+E:E+G:G+I:I+K:K+M:M)</f>
        <v>77.272727272727266</v>
      </c>
      <c r="S54" s="88">
        <f>C:C+E:E+G:G+I:I+K:K+M:M</f>
        <v>11</v>
      </c>
      <c r="T54" s="88" t="s">
        <v>207</v>
      </c>
      <c r="U54" s="88" t="s">
        <v>221</v>
      </c>
      <c r="V54" s="88">
        <v>2</v>
      </c>
      <c r="W54" s="88">
        <f t="shared" si="1"/>
        <v>78.663090909090897</v>
      </c>
      <c r="X54" s="56"/>
      <c r="Y54" s="56"/>
      <c r="Z54" s="57"/>
      <c r="AA54" s="51"/>
      <c r="AB54" s="51"/>
      <c r="AC54" s="29"/>
      <c r="AD54" s="30"/>
    </row>
    <row r="55" spans="1:30" ht="14.25">
      <c r="A55" s="88">
        <v>181087</v>
      </c>
      <c r="B55" s="88">
        <v>77</v>
      </c>
      <c r="C55" s="88">
        <v>1</v>
      </c>
      <c r="D55" s="88">
        <v>87</v>
      </c>
      <c r="E55" s="88">
        <v>3</v>
      </c>
      <c r="F55" s="88">
        <v>87</v>
      </c>
      <c r="G55" s="88">
        <v>2</v>
      </c>
      <c r="H55" s="88">
        <v>85</v>
      </c>
      <c r="I55" s="88">
        <v>3</v>
      </c>
      <c r="J55" s="88">
        <v>96</v>
      </c>
      <c r="K55" s="88">
        <v>2</v>
      </c>
      <c r="L55" s="88"/>
      <c r="M55" s="88"/>
      <c r="N55" s="88"/>
      <c r="O55" s="88"/>
      <c r="P55" s="88"/>
      <c r="Q55" s="88"/>
      <c r="R55" s="88">
        <f>(B:B*C:C+D:D*E:E+F:F*G:G+H:H*I:I+J:J*K:K+L:L*M:M)/(C:C+E:E+G:G+I:I+K:K+M:M)</f>
        <v>87.181818181818187</v>
      </c>
      <c r="S55" s="88">
        <f>C:C+E:E+G:G+I:I+K:K+M:M</f>
        <v>11</v>
      </c>
      <c r="T55" s="88" t="s">
        <v>207</v>
      </c>
      <c r="U55" s="88" t="s">
        <v>222</v>
      </c>
      <c r="V55" s="88">
        <v>2</v>
      </c>
      <c r="W55" s="88">
        <f t="shared" si="1"/>
        <v>86.082727272727269</v>
      </c>
      <c r="X55" s="56"/>
      <c r="Y55" s="56"/>
      <c r="Z55" s="57"/>
      <c r="AA55" s="51"/>
      <c r="AB55" s="51"/>
      <c r="AC55" s="29"/>
      <c r="AD55" s="30"/>
    </row>
    <row r="56" spans="1:30">
      <c r="A56" s="88">
        <v>181088</v>
      </c>
      <c r="B56" s="88">
        <v>75</v>
      </c>
      <c r="C56" s="88" t="s">
        <v>29</v>
      </c>
      <c r="D56" s="88">
        <v>80</v>
      </c>
      <c r="E56" s="88">
        <v>2</v>
      </c>
      <c r="F56" s="88">
        <v>76</v>
      </c>
      <c r="G56" s="88">
        <v>3</v>
      </c>
      <c r="H56" s="88">
        <v>78</v>
      </c>
      <c r="I56" s="88">
        <v>2</v>
      </c>
      <c r="J56" s="88">
        <v>80</v>
      </c>
      <c r="K56" s="88">
        <v>3</v>
      </c>
      <c r="L56" s="88"/>
      <c r="M56" s="88"/>
      <c r="N56" s="88"/>
      <c r="O56" s="88"/>
      <c r="P56" s="88"/>
      <c r="Q56" s="88"/>
      <c r="R56" s="88">
        <f>(B:B*C:C+D:D*E:E+F:F*G:G+H:H*I:I+J:J*K:K+L:L*M:M+N:N*O:O+P:P*Q:Q)/(C:C+E:E+G:G+I:I+K:K+M:M+O:O+Q:Q)</f>
        <v>78.090909090909093</v>
      </c>
      <c r="S56" s="88">
        <f>C:C+E:E+G:G+I:I+K:K+M:M+O:O+Q:Q</f>
        <v>11</v>
      </c>
      <c r="T56" s="88">
        <v>28</v>
      </c>
      <c r="U56" s="88">
        <v>80.650000000000006</v>
      </c>
      <c r="V56" s="88">
        <v>1</v>
      </c>
      <c r="W56" s="88">
        <f t="shared" si="1"/>
        <v>79.626363636363635</v>
      </c>
      <c r="X56" s="37"/>
      <c r="Y56" s="33"/>
      <c r="Z56" s="33"/>
      <c r="AA56" s="35"/>
      <c r="AB56" s="51"/>
      <c r="AC56" s="29"/>
      <c r="AD56" s="28"/>
    </row>
    <row r="57" spans="1:30">
      <c r="A57" s="88">
        <v>181089</v>
      </c>
      <c r="B57" s="88">
        <v>80</v>
      </c>
      <c r="C57" s="88" t="s">
        <v>210</v>
      </c>
      <c r="D57" s="88">
        <v>75</v>
      </c>
      <c r="E57" s="88">
        <v>3</v>
      </c>
      <c r="F57" s="88">
        <v>82</v>
      </c>
      <c r="G57" s="88">
        <v>1</v>
      </c>
      <c r="H57" s="88">
        <v>82</v>
      </c>
      <c r="I57" s="88">
        <v>2</v>
      </c>
      <c r="J57" s="88">
        <v>78</v>
      </c>
      <c r="K57" s="88">
        <v>3</v>
      </c>
      <c r="L57" s="88"/>
      <c r="M57" s="88"/>
      <c r="N57" s="88"/>
      <c r="O57" s="88"/>
      <c r="P57" s="88"/>
      <c r="Q57" s="88"/>
      <c r="R57" s="88">
        <f>(B:B*C:C+D:D*E:E+F:F*G:G+H:H*I:I+J:J*K:K+L:L*M:M+N:N*O:O+P:P*Q:Q)/(C:C+E:E+G:G+I:I+K:K+M:M+O:O+Q:Q)</f>
        <v>78.75</v>
      </c>
      <c r="S57" s="88">
        <f>C:C+E:E+G:G+I:I+K:K+M:M+O:O+Q:Q</f>
        <v>12</v>
      </c>
      <c r="T57" s="88">
        <v>29</v>
      </c>
      <c r="U57" s="88">
        <v>78.650000000000006</v>
      </c>
      <c r="V57" s="88">
        <v>1</v>
      </c>
      <c r="W57" s="88">
        <f t="shared" si="1"/>
        <v>78.69</v>
      </c>
      <c r="X57" s="37"/>
      <c r="Y57" s="45"/>
      <c r="Z57" s="45"/>
      <c r="AA57" s="45"/>
      <c r="AB57" s="51"/>
      <c r="AC57" s="29"/>
      <c r="AD57" s="28"/>
    </row>
    <row r="58" spans="1:30" ht="14.25">
      <c r="A58" s="88">
        <v>181090</v>
      </c>
      <c r="B58" s="88">
        <v>79</v>
      </c>
      <c r="C58" s="88">
        <v>1</v>
      </c>
      <c r="D58" s="88">
        <v>80</v>
      </c>
      <c r="E58" s="88">
        <v>2</v>
      </c>
      <c r="F58" s="88">
        <v>82</v>
      </c>
      <c r="G58" s="88">
        <v>3</v>
      </c>
      <c r="H58" s="88">
        <v>87</v>
      </c>
      <c r="I58" s="88">
        <v>2</v>
      </c>
      <c r="J58" s="88">
        <v>83</v>
      </c>
      <c r="K58" s="88">
        <v>3</v>
      </c>
      <c r="L58" s="88"/>
      <c r="M58" s="88"/>
      <c r="N58" s="88"/>
      <c r="O58" s="88"/>
      <c r="P58" s="88"/>
      <c r="Q58" s="88"/>
      <c r="R58" s="88">
        <f>(B:B*C:C+D:D*E:E+F:F*G:G+H:H*I:I+J:J*K:K+L:L*M:M)/(C:C+E:E+G:G+I:I+K:K+M:M)</f>
        <v>82.545454545454547</v>
      </c>
      <c r="S58" s="88">
        <f>C:C+E:E+G:G+I:I+K:K+M:M</f>
        <v>11</v>
      </c>
      <c r="T58" s="88" t="s">
        <v>207</v>
      </c>
      <c r="U58" s="88" t="s">
        <v>223</v>
      </c>
      <c r="V58" s="88">
        <v>2</v>
      </c>
      <c r="W58" s="88">
        <f t="shared" si="1"/>
        <v>84.162181818181821</v>
      </c>
      <c r="X58" s="56"/>
      <c r="Y58" s="56"/>
      <c r="Z58" s="57"/>
      <c r="AA58" s="51"/>
      <c r="AB58" s="51"/>
      <c r="AC58" s="29"/>
      <c r="AD58" s="28"/>
    </row>
    <row r="59" spans="1:30" ht="14.25">
      <c r="A59" s="88">
        <v>181091</v>
      </c>
      <c r="B59" s="88">
        <v>86</v>
      </c>
      <c r="C59" s="88" t="s">
        <v>210</v>
      </c>
      <c r="D59" s="88">
        <v>75</v>
      </c>
      <c r="E59" s="88">
        <v>1</v>
      </c>
      <c r="F59" s="88">
        <v>86</v>
      </c>
      <c r="G59" s="88">
        <v>2</v>
      </c>
      <c r="H59" s="88">
        <v>93</v>
      </c>
      <c r="I59" s="88">
        <v>3</v>
      </c>
      <c r="J59" s="88">
        <v>83</v>
      </c>
      <c r="K59" s="88">
        <v>2</v>
      </c>
      <c r="L59" s="88"/>
      <c r="M59" s="88"/>
      <c r="N59" s="88"/>
      <c r="O59" s="88"/>
      <c r="P59" s="88"/>
      <c r="Q59" s="88"/>
      <c r="R59" s="88">
        <f>(B:B*C:C+D:D*E:E+F:F*G:G+H:H*I:I+J:J*K:K+L:L*M:M+N:N*O:O+P:P*Q:Q)/(C:C+E:E+G:G+I:I+K:K+M:M+O:O+Q:Q)</f>
        <v>86.36363636363636</v>
      </c>
      <c r="S59" s="88">
        <f>C:C+E:E+G:G+I:I+K:K+M:M+O:O+Q:Q</f>
        <v>11</v>
      </c>
      <c r="T59" s="88">
        <v>28</v>
      </c>
      <c r="U59" s="88">
        <v>79.650000000000006</v>
      </c>
      <c r="V59" s="88">
        <v>1</v>
      </c>
      <c r="W59" s="88">
        <f t="shared" si="1"/>
        <v>82.335454545454553</v>
      </c>
      <c r="X59" s="37"/>
      <c r="Y59" s="45"/>
      <c r="Z59" s="45"/>
      <c r="AA59" s="45"/>
      <c r="AB59" s="51"/>
      <c r="AC59" s="25"/>
      <c r="AD59" s="27"/>
    </row>
    <row r="60" spans="1:30" ht="14.25">
      <c r="A60" s="88">
        <v>181092</v>
      </c>
      <c r="B60" s="88">
        <v>84</v>
      </c>
      <c r="C60" s="88">
        <v>3</v>
      </c>
      <c r="D60" s="88">
        <v>79</v>
      </c>
      <c r="E60" s="88">
        <v>1</v>
      </c>
      <c r="F60" s="88">
        <v>88</v>
      </c>
      <c r="G60" s="88">
        <v>3</v>
      </c>
      <c r="H60" s="88">
        <v>87</v>
      </c>
      <c r="I60" s="88">
        <v>2</v>
      </c>
      <c r="J60" s="88">
        <v>82</v>
      </c>
      <c r="K60" s="88">
        <v>2</v>
      </c>
      <c r="L60" s="88"/>
      <c r="M60" s="88"/>
      <c r="N60" s="88"/>
      <c r="O60" s="88"/>
      <c r="P60" s="88"/>
      <c r="Q60" s="88"/>
      <c r="R60" s="88">
        <f>(B:B*C:C+D:D*E:E+F:F*G:G+H:H*I:I+J:J*K:K+L:L*M:M)/(C:C+E:E+G:G+I:I+K:K+M:M)</f>
        <v>84.818181818181813</v>
      </c>
      <c r="S60" s="88">
        <f>C:C+E:E+G:G+I:I+K:K+M:M</f>
        <v>11</v>
      </c>
      <c r="T60" s="88" t="s">
        <v>207</v>
      </c>
      <c r="U60" s="88" t="s">
        <v>224</v>
      </c>
      <c r="V60" s="88">
        <v>2</v>
      </c>
      <c r="W60" s="88">
        <f t="shared" si="1"/>
        <v>82.49127272727273</v>
      </c>
      <c r="X60" s="56"/>
      <c r="Y60" s="56"/>
      <c r="Z60" s="57"/>
      <c r="AA60" s="51"/>
      <c r="AB60" s="51"/>
      <c r="AC60" s="25"/>
      <c r="AD60" s="26"/>
    </row>
    <row r="61" spans="1:30" ht="14.25">
      <c r="A61" s="88">
        <v>181093</v>
      </c>
      <c r="B61" s="88">
        <v>74</v>
      </c>
      <c r="C61" s="88">
        <v>3</v>
      </c>
      <c r="D61" s="88">
        <v>75</v>
      </c>
      <c r="E61" s="88">
        <v>1</v>
      </c>
      <c r="F61" s="88">
        <v>80</v>
      </c>
      <c r="G61" s="88">
        <v>3</v>
      </c>
      <c r="H61" s="88">
        <v>77</v>
      </c>
      <c r="I61" s="88">
        <v>2</v>
      </c>
      <c r="J61" s="88">
        <v>82</v>
      </c>
      <c r="K61" s="88">
        <v>3</v>
      </c>
      <c r="L61" s="88"/>
      <c r="M61" s="88"/>
      <c r="N61" s="88"/>
      <c r="O61" s="88"/>
      <c r="P61" s="88"/>
      <c r="Q61" s="88"/>
      <c r="R61" s="88">
        <f>(B:B*C:C+D:D*E:E+F:F*G:G+H:H*I:I+J:J*K:K+L:L*M:M)/(C:C+E:E+G:G+I:I+K:K+M:M)</f>
        <v>78.083333333333329</v>
      </c>
      <c r="S61" s="88">
        <f>C:C+E:E+G:G+I:I+K:K+M:M</f>
        <v>12</v>
      </c>
      <c r="T61" s="88" t="s">
        <v>225</v>
      </c>
      <c r="U61" s="88" t="s">
        <v>226</v>
      </c>
      <c r="V61" s="88">
        <v>2</v>
      </c>
      <c r="W61" s="88">
        <f t="shared" si="1"/>
        <v>80.99733333333333</v>
      </c>
      <c r="X61" s="56"/>
      <c r="Y61" s="56"/>
      <c r="Z61" s="57"/>
      <c r="AA61" s="51"/>
      <c r="AB61" s="51"/>
      <c r="AC61" s="25"/>
      <c r="AD61" s="26"/>
    </row>
    <row r="62" spans="1:30" ht="14.25">
      <c r="A62" s="88">
        <v>181094</v>
      </c>
      <c r="B62" s="88">
        <v>75</v>
      </c>
      <c r="C62" s="88">
        <v>1</v>
      </c>
      <c r="D62" s="88">
        <v>82</v>
      </c>
      <c r="E62" s="88">
        <v>2</v>
      </c>
      <c r="F62" s="88">
        <v>84</v>
      </c>
      <c r="G62" s="88">
        <v>2</v>
      </c>
      <c r="H62" s="88">
        <v>77</v>
      </c>
      <c r="I62" s="88">
        <v>2</v>
      </c>
      <c r="J62" s="88">
        <v>75</v>
      </c>
      <c r="K62" s="88">
        <v>2</v>
      </c>
      <c r="L62" s="88">
        <v>79</v>
      </c>
      <c r="M62" s="88" t="s">
        <v>175</v>
      </c>
      <c r="N62" s="88"/>
      <c r="O62" s="88"/>
      <c r="P62" s="88"/>
      <c r="Q62" s="88"/>
      <c r="R62" s="88">
        <f>(B:B*C:C+D:D*E:E+F:F*G:G+H:H*I:I+J:J*K:K+L:L*M:M+N:N*O:O+P:P*Q:Q)/(C:C+E:E+G:G+I:I+K:K+M:M+O:O+Q:Q)</f>
        <v>79</v>
      </c>
      <c r="S62" s="88">
        <f>C:C+E:E+G:G+I:I+K:K+M:M+O:O+Q:Q</f>
        <v>11</v>
      </c>
      <c r="T62" s="88">
        <v>28</v>
      </c>
      <c r="U62" s="88">
        <v>77.709999999999994</v>
      </c>
      <c r="V62" s="88">
        <v>1</v>
      </c>
      <c r="W62" s="88">
        <f t="shared" si="1"/>
        <v>78.225999999999999</v>
      </c>
      <c r="X62" s="37"/>
      <c r="Y62" s="45"/>
      <c r="Z62" s="45"/>
      <c r="AA62" s="45"/>
      <c r="AB62" s="51"/>
      <c r="AC62" s="25"/>
      <c r="AD62" s="26"/>
    </row>
    <row r="63" spans="1:30" ht="14.25">
      <c r="A63" s="88">
        <v>181095</v>
      </c>
      <c r="B63" s="88">
        <v>82</v>
      </c>
      <c r="C63" s="88">
        <v>3</v>
      </c>
      <c r="D63" s="88">
        <v>83</v>
      </c>
      <c r="E63" s="88">
        <v>1</v>
      </c>
      <c r="F63" s="88">
        <v>71</v>
      </c>
      <c r="G63" s="88">
        <v>3</v>
      </c>
      <c r="H63" s="88">
        <v>83</v>
      </c>
      <c r="I63" s="88">
        <v>2</v>
      </c>
      <c r="J63" s="88">
        <v>76</v>
      </c>
      <c r="K63" s="88">
        <v>2</v>
      </c>
      <c r="L63" s="88"/>
      <c r="M63" s="88"/>
      <c r="N63" s="88"/>
      <c r="O63" s="88"/>
      <c r="P63" s="88"/>
      <c r="Q63" s="88"/>
      <c r="R63" s="88">
        <f>(B:B*C:C+D:D*E:E+F:F*G:G+H:H*I:I+J:J*K:K+L:L*M:M)/(C:C+E:E+G:G+I:I+K:K+M:M)</f>
        <v>78.181818181818187</v>
      </c>
      <c r="S63" s="88">
        <f>C:C+E:E+G:G+I:I+K:K+M:M</f>
        <v>11</v>
      </c>
      <c r="T63" s="88" t="s">
        <v>207</v>
      </c>
      <c r="U63" s="88" t="s">
        <v>227</v>
      </c>
      <c r="V63" s="88">
        <v>2</v>
      </c>
      <c r="W63" s="88">
        <f t="shared" si="1"/>
        <v>79.980727272727279</v>
      </c>
      <c r="X63" s="56"/>
      <c r="Y63" s="56"/>
      <c r="Z63" s="2"/>
      <c r="AA63" s="51"/>
      <c r="AB63" s="51"/>
      <c r="AC63" s="25"/>
      <c r="AD63" s="26"/>
    </row>
    <row r="64" spans="1:30" ht="14.25">
      <c r="A64" s="88">
        <v>181096</v>
      </c>
      <c r="B64" s="88">
        <v>79</v>
      </c>
      <c r="C64" s="88">
        <v>1</v>
      </c>
      <c r="D64" s="88">
        <v>81</v>
      </c>
      <c r="E64" s="88">
        <v>3</v>
      </c>
      <c r="F64" s="88">
        <v>77</v>
      </c>
      <c r="G64" s="88">
        <v>2</v>
      </c>
      <c r="H64" s="88">
        <v>80</v>
      </c>
      <c r="I64" s="88">
        <v>3</v>
      </c>
      <c r="J64" s="88">
        <v>78</v>
      </c>
      <c r="K64" s="88">
        <v>2</v>
      </c>
      <c r="L64" s="88"/>
      <c r="M64" s="88"/>
      <c r="N64" s="88"/>
      <c r="O64" s="88"/>
      <c r="P64" s="88"/>
      <c r="Q64" s="88"/>
      <c r="R64" s="88">
        <f>(B:B*C:C+D:D*E:E+F:F*G:G+H:H*I:I+J:J*K:K+L:L*M:M)/(C:C+E:E+G:G+I:I+K:K+M:M)</f>
        <v>79.272727272727266</v>
      </c>
      <c r="S64" s="88">
        <f>C:C+E:E+G:G+I:I+K:K+M:M</f>
        <v>11</v>
      </c>
      <c r="T64" s="88" t="s">
        <v>228</v>
      </c>
      <c r="U64" s="88" t="s">
        <v>229</v>
      </c>
      <c r="V64" s="88">
        <v>2</v>
      </c>
      <c r="W64" s="88">
        <f t="shared" si="1"/>
        <v>80.699090909090913</v>
      </c>
      <c r="X64" s="56"/>
      <c r="Y64" s="56"/>
      <c r="Z64" s="57"/>
      <c r="AA64" s="51"/>
      <c r="AB64" s="51"/>
      <c r="AC64" s="25"/>
      <c r="AD64" s="26"/>
    </row>
    <row r="65" spans="1:30" ht="14.25">
      <c r="A65" s="88">
        <v>181097</v>
      </c>
      <c r="B65" s="88">
        <v>75</v>
      </c>
      <c r="C65" s="88" t="s">
        <v>172</v>
      </c>
      <c r="D65" s="88">
        <v>79</v>
      </c>
      <c r="E65" s="88">
        <v>2</v>
      </c>
      <c r="F65" s="88">
        <v>83</v>
      </c>
      <c r="G65" s="88">
        <v>3</v>
      </c>
      <c r="H65" s="88">
        <v>77</v>
      </c>
      <c r="I65" s="88">
        <v>2</v>
      </c>
      <c r="J65" s="88">
        <v>89</v>
      </c>
      <c r="K65" s="88">
        <v>3</v>
      </c>
      <c r="L65" s="88"/>
      <c r="M65" s="88"/>
      <c r="N65" s="88"/>
      <c r="O65" s="88"/>
      <c r="P65" s="88"/>
      <c r="Q65" s="88"/>
      <c r="R65" s="88">
        <f>(B:B*C:C+D:D*E:E+F:F*G:G+H:H*I:I+J:J*K:K+L:L*M:M+N:N*O:O+P:P*Q:Q)/(C:C+E:E+G:G+I:I+K:K+M:M+O:O+Q:Q)</f>
        <v>82.090909090909093</v>
      </c>
      <c r="S65" s="88">
        <f>C:C+E:E+G:G+I:I+K:K+M:M+O:O+Q:Q</f>
        <v>11</v>
      </c>
      <c r="T65" s="88">
        <v>28</v>
      </c>
      <c r="U65" s="88">
        <v>78.06</v>
      </c>
      <c r="V65" s="88">
        <v>1</v>
      </c>
      <c r="W65" s="88">
        <f t="shared" ref="W65:W95" si="2">R65*0.4+U65*0.6</f>
        <v>79.672363636363627</v>
      </c>
      <c r="X65" s="37"/>
      <c r="Y65" s="45"/>
      <c r="Z65" s="45"/>
      <c r="AA65" s="45"/>
      <c r="AB65" s="51"/>
      <c r="AC65" s="25"/>
      <c r="AD65" s="26"/>
    </row>
    <row r="66" spans="1:30" ht="14.25">
      <c r="A66" s="88">
        <v>181101</v>
      </c>
      <c r="B66" s="88">
        <v>81</v>
      </c>
      <c r="C66" s="88">
        <v>1</v>
      </c>
      <c r="D66" s="88">
        <v>75</v>
      </c>
      <c r="E66" s="88">
        <v>3</v>
      </c>
      <c r="F66" s="88">
        <v>79</v>
      </c>
      <c r="G66" s="88">
        <v>2</v>
      </c>
      <c r="H66" s="88">
        <v>56</v>
      </c>
      <c r="I66" s="88">
        <v>3</v>
      </c>
      <c r="J66" s="88">
        <v>80</v>
      </c>
      <c r="K66" s="88">
        <v>2</v>
      </c>
      <c r="L66" s="88"/>
      <c r="M66" s="88"/>
      <c r="N66" s="88"/>
      <c r="O66" s="88"/>
      <c r="P66" s="88"/>
      <c r="Q66" s="88"/>
      <c r="R66" s="88">
        <f>(B:B*C:C+D:D*E:E+F:F*G:G+H:H*I:I+J:J*K:K+L:L*M:M+N:N*O:O+P:P*Q:Q)/(C:C+E:E+G:G+I:I+K:K+M:M+O:O+Q:Q)</f>
        <v>72</v>
      </c>
      <c r="S66" s="88">
        <f>C:C+E:E+G:G+I:I+K:K+M:M+O:O+Q:Q</f>
        <v>11</v>
      </c>
      <c r="T66" s="88">
        <v>28</v>
      </c>
      <c r="U66" s="88">
        <v>79.59</v>
      </c>
      <c r="V66" s="88">
        <v>1</v>
      </c>
      <c r="W66" s="88">
        <f t="shared" si="2"/>
        <v>76.554000000000002</v>
      </c>
      <c r="X66" s="37"/>
      <c r="Y66" s="45"/>
      <c r="Z66" s="45"/>
      <c r="AA66" s="45"/>
      <c r="AB66" s="51"/>
      <c r="AC66" s="25"/>
      <c r="AD66" s="26"/>
    </row>
    <row r="67" spans="1:30" ht="14.25">
      <c r="A67" s="88">
        <v>181102</v>
      </c>
      <c r="B67" s="88">
        <v>68</v>
      </c>
      <c r="C67" s="88">
        <v>1</v>
      </c>
      <c r="D67" s="88">
        <v>74</v>
      </c>
      <c r="E67" s="88">
        <v>2</v>
      </c>
      <c r="F67" s="88">
        <v>80</v>
      </c>
      <c r="G67" s="88">
        <v>2</v>
      </c>
      <c r="H67" s="88">
        <v>85</v>
      </c>
      <c r="I67" s="88">
        <v>3</v>
      </c>
      <c r="J67" s="88">
        <v>85</v>
      </c>
      <c r="K67" s="88">
        <v>3</v>
      </c>
      <c r="L67" s="88"/>
      <c r="M67" s="88"/>
      <c r="N67" s="88"/>
      <c r="O67" s="88"/>
      <c r="P67" s="88"/>
      <c r="Q67" s="88"/>
      <c r="R67" s="88">
        <f>(B:B*C:C+D:D*E:E+F:F*G:G+H:H*I:I+J:J*K:K+L:L*M:M)/(C:C+E:E+G:G+I:I+K:K+M:M)</f>
        <v>80.545454545454547</v>
      </c>
      <c r="S67" s="88">
        <f>C:C+E:E+G:G+I:I+K:K+M:M</f>
        <v>11</v>
      </c>
      <c r="T67" s="88" t="s">
        <v>230</v>
      </c>
      <c r="U67" s="88" t="s">
        <v>231</v>
      </c>
      <c r="V67" s="88">
        <v>2</v>
      </c>
      <c r="W67" s="88">
        <f t="shared" si="2"/>
        <v>80.74618181818181</v>
      </c>
      <c r="X67" s="56"/>
      <c r="Y67" s="56"/>
      <c r="Z67" s="58"/>
      <c r="AA67" s="59"/>
      <c r="AB67" s="51"/>
      <c r="AC67" s="25"/>
      <c r="AD67" s="26"/>
    </row>
    <row r="68" spans="1:30" ht="14.25">
      <c r="A68" s="88">
        <v>181103</v>
      </c>
      <c r="B68" s="88">
        <v>75</v>
      </c>
      <c r="C68" s="88">
        <v>1</v>
      </c>
      <c r="D68" s="88">
        <v>80</v>
      </c>
      <c r="E68" s="88">
        <v>2</v>
      </c>
      <c r="F68" s="88">
        <v>77</v>
      </c>
      <c r="G68" s="88">
        <v>3</v>
      </c>
      <c r="H68" s="88">
        <v>83</v>
      </c>
      <c r="I68" s="88">
        <v>3</v>
      </c>
      <c r="J68" s="88">
        <v>82</v>
      </c>
      <c r="K68" s="88">
        <v>2</v>
      </c>
      <c r="L68" s="88"/>
      <c r="M68" s="88"/>
      <c r="N68" s="88"/>
      <c r="O68" s="88"/>
      <c r="P68" s="88"/>
      <c r="Q68" s="88"/>
      <c r="R68" s="88">
        <f>(B:B*C:C+D:D*E:E+F:F*G:G+H:H*I:I+J:J*K:K+L:L*M:M)/(C:C+E:E+G:G+I:I+K:K+M:M)</f>
        <v>79.909090909090907</v>
      </c>
      <c r="S68" s="88">
        <f>C:C+E:E+G:G+I:I+K:K+M:M</f>
        <v>11</v>
      </c>
      <c r="T68" s="88" t="s">
        <v>232</v>
      </c>
      <c r="U68" s="88" t="s">
        <v>233</v>
      </c>
      <c r="V68" s="88">
        <v>2</v>
      </c>
      <c r="W68" s="88">
        <f t="shared" si="2"/>
        <v>80.527636363636361</v>
      </c>
      <c r="X68" s="56"/>
      <c r="Y68" s="56"/>
      <c r="Z68" s="60"/>
      <c r="AA68" s="51"/>
      <c r="AB68" s="51"/>
      <c r="AC68" s="25"/>
      <c r="AD68" s="26"/>
    </row>
    <row r="69" spans="1:30" ht="14.25">
      <c r="A69" s="88">
        <v>181104</v>
      </c>
      <c r="B69" s="88" t="s">
        <v>212</v>
      </c>
      <c r="C69" s="88">
        <v>1</v>
      </c>
      <c r="D69" s="88" t="s">
        <v>187</v>
      </c>
      <c r="E69" s="88">
        <v>2</v>
      </c>
      <c r="F69" s="88">
        <v>74</v>
      </c>
      <c r="G69" s="88">
        <v>3</v>
      </c>
      <c r="H69" s="88">
        <v>80</v>
      </c>
      <c r="I69" s="88">
        <v>3</v>
      </c>
      <c r="J69" s="88">
        <v>84</v>
      </c>
      <c r="K69" s="88">
        <v>2</v>
      </c>
      <c r="L69" s="88"/>
      <c r="M69" s="88"/>
      <c r="N69" s="88"/>
      <c r="O69" s="88"/>
      <c r="P69" s="88"/>
      <c r="Q69" s="88"/>
      <c r="R69" s="88">
        <f>(B:B*C:C+D:D*E:E+F:F*G:G+H:H*I:I+J:J*K:K+L:L*M:M)/(C:C+E:E+G:G+I:I+K:K+M:M)</f>
        <v>78.818181818181813</v>
      </c>
      <c r="S69" s="88">
        <f>C:C+E:E+G:G+I:I+K:K+M:M</f>
        <v>11</v>
      </c>
      <c r="T69" s="88">
        <v>28</v>
      </c>
      <c r="U69" s="88">
        <v>85.71</v>
      </c>
      <c r="V69" s="88">
        <v>1</v>
      </c>
      <c r="W69" s="88">
        <f t="shared" si="2"/>
        <v>82.953272727272719</v>
      </c>
      <c r="X69" s="37"/>
      <c r="Y69" s="33"/>
      <c r="Z69" s="33"/>
      <c r="AA69" s="35"/>
      <c r="AB69" s="51"/>
      <c r="AC69" s="25"/>
      <c r="AD69" s="26"/>
    </row>
    <row r="70" spans="1:30" ht="14.25">
      <c r="A70" s="88">
        <v>181106</v>
      </c>
      <c r="B70" s="88">
        <v>77</v>
      </c>
      <c r="C70" s="88">
        <v>1</v>
      </c>
      <c r="D70" s="88">
        <v>84</v>
      </c>
      <c r="E70" s="88">
        <v>2</v>
      </c>
      <c r="F70" s="88">
        <v>81</v>
      </c>
      <c r="G70" s="88">
        <v>2</v>
      </c>
      <c r="H70" s="88">
        <v>86</v>
      </c>
      <c r="I70" s="88">
        <v>3</v>
      </c>
      <c r="J70" s="88">
        <v>80</v>
      </c>
      <c r="K70" s="88">
        <v>3</v>
      </c>
      <c r="L70" s="88">
        <v>80</v>
      </c>
      <c r="M70" s="88">
        <v>2</v>
      </c>
      <c r="N70" s="88"/>
      <c r="O70" s="88"/>
      <c r="P70" s="88"/>
      <c r="Q70" s="88"/>
      <c r="R70" s="88">
        <f>(B:B*C:C+D:D*E:E+F:F*G:G+H:H*I:I+J:J*K:K+L:L*M:M)/(C:C+E:E+G:G+I:I+K:K+M:M)</f>
        <v>81.92307692307692</v>
      </c>
      <c r="S70" s="88">
        <f>C:C+E:E+G:G+I:I+K:K+M:M</f>
        <v>13</v>
      </c>
      <c r="T70" s="88" t="s">
        <v>234</v>
      </c>
      <c r="U70" s="88" t="s">
        <v>235</v>
      </c>
      <c r="V70" s="88">
        <v>2</v>
      </c>
      <c r="W70" s="88">
        <f t="shared" si="2"/>
        <v>82.17923076923077</v>
      </c>
      <c r="X70" s="56"/>
      <c r="Y70" s="56"/>
      <c r="Z70" s="57"/>
      <c r="AA70" s="51"/>
      <c r="AB70" s="51"/>
      <c r="AC70" s="25"/>
      <c r="AD70" s="26"/>
    </row>
    <row r="71" spans="1:30" ht="14.25">
      <c r="A71" s="88">
        <v>181108</v>
      </c>
      <c r="B71" s="88">
        <v>79</v>
      </c>
      <c r="C71" s="88" t="s">
        <v>172</v>
      </c>
      <c r="D71" s="88">
        <v>68</v>
      </c>
      <c r="E71" s="88">
        <v>3</v>
      </c>
      <c r="F71" s="88">
        <v>72</v>
      </c>
      <c r="G71" s="88">
        <v>2</v>
      </c>
      <c r="H71" s="88">
        <v>80</v>
      </c>
      <c r="I71" s="88">
        <v>3</v>
      </c>
      <c r="J71" s="88">
        <v>79</v>
      </c>
      <c r="K71" s="88">
        <v>2</v>
      </c>
      <c r="L71" s="88"/>
      <c r="M71" s="88"/>
      <c r="N71" s="88"/>
      <c r="O71" s="88"/>
      <c r="P71" s="88"/>
      <c r="Q71" s="88"/>
      <c r="R71" s="88">
        <f>(B:B*C:C+D:D*E:E+F:F*G:G+H:H*I:I+J:J*K:K+L:L*M:M+N:N*O:O+P:P*Q:Q)/(C:C+E:E+G:G+I:I+K:K+M:M+O:O+Q:Q)</f>
        <v>75</v>
      </c>
      <c r="S71" s="88">
        <f>C:C+E:E+G:G+I:I+K:K+M:M+O:O+Q:Q</f>
        <v>11</v>
      </c>
      <c r="T71" s="88">
        <v>28</v>
      </c>
      <c r="U71" s="88">
        <v>77.47</v>
      </c>
      <c r="V71" s="88">
        <v>1</v>
      </c>
      <c r="W71" s="88">
        <f t="shared" si="2"/>
        <v>76.481999999999999</v>
      </c>
      <c r="X71" s="37"/>
      <c r="Y71" s="35"/>
      <c r="Z71" s="35"/>
      <c r="AA71" s="35"/>
      <c r="AB71" s="51"/>
      <c r="AC71" s="25"/>
      <c r="AD71" s="26"/>
    </row>
    <row r="72" spans="1:30" ht="14.25">
      <c r="A72" s="88">
        <v>181109</v>
      </c>
      <c r="B72" s="88">
        <v>81</v>
      </c>
      <c r="C72" s="88">
        <v>3</v>
      </c>
      <c r="D72" s="88">
        <v>81</v>
      </c>
      <c r="E72" s="88">
        <v>1</v>
      </c>
      <c r="F72" s="88">
        <v>80</v>
      </c>
      <c r="G72" s="88">
        <v>2</v>
      </c>
      <c r="H72" s="88">
        <v>65</v>
      </c>
      <c r="I72" s="88">
        <v>3</v>
      </c>
      <c r="J72" s="88">
        <v>74</v>
      </c>
      <c r="K72" s="88">
        <v>2</v>
      </c>
      <c r="L72" s="88"/>
      <c r="M72" s="88"/>
      <c r="N72" s="88"/>
      <c r="O72" s="88"/>
      <c r="P72" s="88"/>
      <c r="Q72" s="88"/>
      <c r="R72" s="88">
        <f>(B:B*C:C+D:D*E:E+F:F*G:G+H:H*I:I+J:J*K:K+L:L*M:M)/(C:C+E:E+G:G+I:I+K:K+M:M)</f>
        <v>75.181818181818187</v>
      </c>
      <c r="S72" s="88">
        <f>C:C+E:E+G:G+I:I+K:K+M:M</f>
        <v>11</v>
      </c>
      <c r="T72" s="88" t="s">
        <v>228</v>
      </c>
      <c r="U72" s="88" t="s">
        <v>236</v>
      </c>
      <c r="V72" s="88">
        <v>2</v>
      </c>
      <c r="W72" s="88">
        <f t="shared" si="2"/>
        <v>76.872727272727275</v>
      </c>
      <c r="X72" s="56"/>
      <c r="Y72" s="56"/>
      <c r="Z72" s="61"/>
      <c r="AA72" s="59"/>
      <c r="AB72" s="51"/>
      <c r="AC72" s="25"/>
      <c r="AD72" s="26"/>
    </row>
    <row r="73" spans="1:30" ht="14.25">
      <c r="A73" s="88">
        <v>181111</v>
      </c>
      <c r="B73" s="88">
        <v>75</v>
      </c>
      <c r="C73" s="88">
        <v>1</v>
      </c>
      <c r="D73" s="88" t="s">
        <v>193</v>
      </c>
      <c r="E73" s="88">
        <v>2</v>
      </c>
      <c r="F73" s="88">
        <v>78</v>
      </c>
      <c r="G73" s="88">
        <v>3</v>
      </c>
      <c r="H73" s="88">
        <v>83</v>
      </c>
      <c r="I73" s="88">
        <v>3</v>
      </c>
      <c r="J73" s="88">
        <v>79</v>
      </c>
      <c r="K73" s="88">
        <v>2</v>
      </c>
      <c r="L73" s="88"/>
      <c r="M73" s="88"/>
      <c r="N73" s="88"/>
      <c r="O73" s="88"/>
      <c r="P73" s="88"/>
      <c r="Q73" s="88"/>
      <c r="R73" s="88">
        <f>(B:B*C:C+D:D*E:E+F:F*G:G+H:H*I:I+J:J*K:K+L:L*M:M)/(C:C+E:E+G:G+I:I+K:K+M:M)</f>
        <v>78.727272727272734</v>
      </c>
      <c r="S73" s="88">
        <f>C:C+E:E+G:G+I:I+K:K+M:M</f>
        <v>11</v>
      </c>
      <c r="T73" s="88">
        <v>28</v>
      </c>
      <c r="U73" s="88">
        <v>80.650000000000006</v>
      </c>
      <c r="V73" s="88">
        <v>1</v>
      </c>
      <c r="W73" s="88">
        <f t="shared" si="2"/>
        <v>79.8809090909091</v>
      </c>
      <c r="X73" s="37"/>
      <c r="Y73" s="45"/>
      <c r="Z73" s="45"/>
      <c r="AA73" s="45"/>
      <c r="AB73" s="51"/>
      <c r="AC73" s="25"/>
      <c r="AD73" s="26"/>
    </row>
    <row r="74" spans="1:30" ht="14.25">
      <c r="A74" s="88">
        <v>181113</v>
      </c>
      <c r="B74" s="88">
        <v>81</v>
      </c>
      <c r="C74" s="88" t="s">
        <v>202</v>
      </c>
      <c r="D74" s="88">
        <v>80</v>
      </c>
      <c r="E74" s="88">
        <v>2</v>
      </c>
      <c r="F74" s="88">
        <v>81</v>
      </c>
      <c r="G74" s="88">
        <v>3</v>
      </c>
      <c r="H74" s="88">
        <v>81</v>
      </c>
      <c r="I74" s="88">
        <v>2</v>
      </c>
      <c r="J74" s="88">
        <v>70</v>
      </c>
      <c r="K74" s="88">
        <v>3</v>
      </c>
      <c r="L74" s="88"/>
      <c r="M74" s="88"/>
      <c r="N74" s="88"/>
      <c r="O74" s="88"/>
      <c r="P74" s="88"/>
      <c r="Q74" s="88"/>
      <c r="R74" s="88">
        <f>(B:B*C:C+D:D*E:E+F:F*G:G+H:H*I:I+J:J*K:K+L:L*M:M+N:N*O:O+P:P*Q:Q)/(C:C+E:E+G:G+I:I+K:K+M:M+O:O+Q:Q)</f>
        <v>77.818181818181813</v>
      </c>
      <c r="S74" s="88">
        <f>C:C+E:E+G:G+I:I+K:K+M:M+O:O+Q:Q</f>
        <v>11</v>
      </c>
      <c r="T74" s="88">
        <v>28</v>
      </c>
      <c r="U74" s="88">
        <v>75.819999999999993</v>
      </c>
      <c r="V74" s="88">
        <v>1</v>
      </c>
      <c r="W74" s="88">
        <f t="shared" si="2"/>
        <v>76.619272727272715</v>
      </c>
      <c r="X74" s="37"/>
      <c r="Y74" s="33"/>
      <c r="Z74" s="33"/>
      <c r="AA74" s="35"/>
      <c r="AB74" s="51"/>
      <c r="AC74" s="25"/>
      <c r="AD74" s="26"/>
    </row>
    <row r="75" spans="1:30" ht="14.25">
      <c r="A75" s="88">
        <v>181115</v>
      </c>
      <c r="B75" s="88">
        <v>83</v>
      </c>
      <c r="C75" s="88">
        <v>1</v>
      </c>
      <c r="D75" s="88" t="s">
        <v>204</v>
      </c>
      <c r="E75" s="88">
        <v>3</v>
      </c>
      <c r="F75" s="88">
        <v>84</v>
      </c>
      <c r="G75" s="88">
        <v>2</v>
      </c>
      <c r="H75" s="88">
        <v>90</v>
      </c>
      <c r="I75" s="88">
        <v>3</v>
      </c>
      <c r="J75" s="88">
        <v>94</v>
      </c>
      <c r="K75" s="88">
        <v>2</v>
      </c>
      <c r="L75" s="88"/>
      <c r="M75" s="88"/>
      <c r="N75" s="88"/>
      <c r="O75" s="88"/>
      <c r="P75" s="88"/>
      <c r="Q75" s="88"/>
      <c r="R75" s="88">
        <f>(B:B*C:C+D:D*E:E+F:F*G:G+H:H*I:I+J:J*K:K+L:L*M:M)/(C:C+E:E+G:G+I:I+K:K+M:M)</f>
        <v>87.909090909090907</v>
      </c>
      <c r="S75" s="88">
        <f>C:C+E:E+G:G+I:I+K:K+M:M</f>
        <v>11</v>
      </c>
      <c r="T75" s="88">
        <v>28</v>
      </c>
      <c r="U75" s="88">
        <v>85.65</v>
      </c>
      <c r="V75" s="88">
        <v>1</v>
      </c>
      <c r="W75" s="88">
        <f t="shared" si="2"/>
        <v>86.553636363636372</v>
      </c>
      <c r="X75" s="37"/>
      <c r="Y75" s="35"/>
      <c r="Z75" s="35"/>
      <c r="AA75" s="35"/>
      <c r="AB75" s="51"/>
      <c r="AC75" s="25"/>
      <c r="AD75" s="26"/>
    </row>
    <row r="76" spans="1:30" ht="14.25">
      <c r="A76" s="88">
        <v>181116</v>
      </c>
      <c r="B76" s="88">
        <v>81</v>
      </c>
      <c r="C76" s="88" t="s">
        <v>202</v>
      </c>
      <c r="D76" s="88">
        <v>83</v>
      </c>
      <c r="E76" s="88">
        <v>2</v>
      </c>
      <c r="F76" s="88">
        <v>80</v>
      </c>
      <c r="G76" s="88">
        <v>2</v>
      </c>
      <c r="H76" s="88">
        <v>91</v>
      </c>
      <c r="I76" s="88">
        <v>3</v>
      </c>
      <c r="J76" s="88">
        <v>80</v>
      </c>
      <c r="K76" s="88">
        <v>3</v>
      </c>
      <c r="L76" s="88">
        <v>79</v>
      </c>
      <c r="M76" s="88" t="s">
        <v>175</v>
      </c>
      <c r="N76" s="88"/>
      <c r="O76" s="88"/>
      <c r="P76" s="88"/>
      <c r="Q76" s="88"/>
      <c r="R76" s="88">
        <f>(B:B*C:C+D:D*E:E+F:F*G:G+H:H*I:I+J:J*K:K+L:L*M:M+N:N*O:O+P:P*Q:Q)/(C:C+E:E+G:G+I:I+K:K+M:M+O:O+Q:Q)</f>
        <v>82.92307692307692</v>
      </c>
      <c r="S76" s="88">
        <f>C:C+E:E+G:G+I:I+K:K+M:M+O:O+Q:Q</f>
        <v>13</v>
      </c>
      <c r="T76" s="88">
        <v>30</v>
      </c>
      <c r="U76" s="88">
        <v>81</v>
      </c>
      <c r="V76" s="88">
        <v>1</v>
      </c>
      <c r="W76" s="88">
        <f t="shared" si="2"/>
        <v>81.769230769230774</v>
      </c>
      <c r="X76" s="37"/>
      <c r="Y76" s="45"/>
      <c r="Z76" s="45"/>
      <c r="AA76" s="45"/>
      <c r="AB76" s="51"/>
      <c r="AC76" s="25"/>
      <c r="AD76" s="26"/>
    </row>
    <row r="77" spans="1:30" ht="14.25">
      <c r="A77" s="88">
        <v>181118</v>
      </c>
      <c r="B77" s="88" t="s">
        <v>40</v>
      </c>
      <c r="C77" s="88">
        <v>1</v>
      </c>
      <c r="D77" s="88" t="s">
        <v>198</v>
      </c>
      <c r="E77" s="88">
        <v>3</v>
      </c>
      <c r="F77" s="88" t="s">
        <v>237</v>
      </c>
      <c r="G77" s="88" t="s">
        <v>210</v>
      </c>
      <c r="H77" s="88" t="s">
        <v>238</v>
      </c>
      <c r="I77" s="88" t="s">
        <v>175</v>
      </c>
      <c r="J77" s="88" t="s">
        <v>217</v>
      </c>
      <c r="K77" s="88" t="s">
        <v>175</v>
      </c>
      <c r="L77" s="88"/>
      <c r="M77" s="88"/>
      <c r="N77" s="88"/>
      <c r="O77" s="88"/>
      <c r="P77" s="88"/>
      <c r="Q77" s="88"/>
      <c r="R77" s="88">
        <f>(B:B*C:C+D:D*E:E+F:F*G:G+H:H*I:I+J:J*K:K+L:L*M:M)/(C:C+E:E+G:G+I:I+K:K+M:M)</f>
        <v>82.090909090909093</v>
      </c>
      <c r="S77" s="88">
        <f>C:C+E:E+G:G+I:I+K:K+M:M</f>
        <v>11</v>
      </c>
      <c r="T77" s="88">
        <v>28</v>
      </c>
      <c r="U77" s="88">
        <v>83.65</v>
      </c>
      <c r="V77" s="88">
        <v>1</v>
      </c>
      <c r="W77" s="88">
        <f t="shared" si="2"/>
        <v>83.026363636363641</v>
      </c>
      <c r="X77" s="37"/>
      <c r="Y77" s="45"/>
      <c r="Z77" s="45"/>
      <c r="AA77" s="45"/>
      <c r="AB77" s="51"/>
      <c r="AC77" s="25"/>
      <c r="AD77" s="26"/>
    </row>
    <row r="78" spans="1:30" ht="14.25">
      <c r="A78" s="88">
        <v>181119</v>
      </c>
      <c r="B78" s="88">
        <v>75</v>
      </c>
      <c r="C78" s="88" t="s">
        <v>172</v>
      </c>
      <c r="D78" s="88">
        <v>85</v>
      </c>
      <c r="E78" s="88">
        <v>2</v>
      </c>
      <c r="F78" s="88">
        <v>76</v>
      </c>
      <c r="G78" s="88">
        <v>2</v>
      </c>
      <c r="H78" s="88">
        <v>75</v>
      </c>
      <c r="I78" s="88">
        <v>3</v>
      </c>
      <c r="J78" s="88">
        <v>80</v>
      </c>
      <c r="K78" s="88">
        <v>3</v>
      </c>
      <c r="L78" s="88"/>
      <c r="M78" s="88"/>
      <c r="N78" s="88"/>
      <c r="O78" s="88"/>
      <c r="P78" s="88"/>
      <c r="Q78" s="88"/>
      <c r="R78" s="88">
        <f>(B:B*C:C+D:D*E:E+F:F*G:G+H:H*I:I+J:J*K:K+L:L*M:M+N:N*O:O+P:P*Q:Q)/(C:C+E:E+G:G+I:I+K:K+M:M+O:O+Q:Q)</f>
        <v>78.36363636363636</v>
      </c>
      <c r="S78" s="88">
        <f>C:C+E:E+G:G+I:I+K:K+M:M+O:O+Q:Q</f>
        <v>11</v>
      </c>
      <c r="T78" s="88">
        <v>28</v>
      </c>
      <c r="U78" s="88">
        <v>77.760000000000005</v>
      </c>
      <c r="V78" s="88">
        <v>1</v>
      </c>
      <c r="W78" s="88">
        <f t="shared" si="2"/>
        <v>78.00145454545455</v>
      </c>
      <c r="X78" s="37"/>
      <c r="Y78" s="45"/>
      <c r="Z78" s="45"/>
      <c r="AA78" s="45"/>
      <c r="AB78" s="51"/>
      <c r="AC78" s="25"/>
      <c r="AD78" s="26"/>
    </row>
    <row r="79" spans="1:30" ht="14.25">
      <c r="A79" s="88">
        <v>181120</v>
      </c>
      <c r="B79" s="88">
        <v>71</v>
      </c>
      <c r="C79" s="88">
        <v>3</v>
      </c>
      <c r="D79" s="88" t="s">
        <v>239</v>
      </c>
      <c r="E79" s="88">
        <v>1</v>
      </c>
      <c r="F79" s="88">
        <v>76</v>
      </c>
      <c r="G79" s="88">
        <v>2</v>
      </c>
      <c r="H79" s="88">
        <v>68</v>
      </c>
      <c r="I79" s="88">
        <v>3</v>
      </c>
      <c r="J79" s="88">
        <v>75</v>
      </c>
      <c r="K79" s="88">
        <v>3</v>
      </c>
      <c r="L79" s="88"/>
      <c r="M79" s="88"/>
      <c r="N79" s="88"/>
      <c r="O79" s="88"/>
      <c r="P79" s="88"/>
      <c r="Q79" s="88"/>
      <c r="R79" s="88">
        <f>(B:B*C:C+D:D*E:E+F:F*G:G+H:H*I:I+J:J*K:K+L:L*M:M)/(C:C+E:E+G:G+I:I+K:K+M:M)</f>
        <v>72.75</v>
      </c>
      <c r="S79" s="88">
        <f>C:C+E:E+G:G+I:I+K:K+M:M</f>
        <v>12</v>
      </c>
      <c r="T79" s="88">
        <v>29</v>
      </c>
      <c r="U79" s="88">
        <v>76.650000000000006</v>
      </c>
      <c r="V79" s="88">
        <v>1</v>
      </c>
      <c r="W79" s="88">
        <f t="shared" si="2"/>
        <v>75.09</v>
      </c>
      <c r="X79" s="37"/>
      <c r="Y79" s="33"/>
      <c r="Z79" s="33"/>
      <c r="AA79" s="35"/>
      <c r="AB79" s="51"/>
      <c r="AC79" s="25"/>
      <c r="AD79" s="26"/>
    </row>
    <row r="80" spans="1:30" ht="14.25">
      <c r="A80" s="88">
        <v>181121</v>
      </c>
      <c r="B80" s="88">
        <v>80</v>
      </c>
      <c r="C80" s="88" t="s">
        <v>29</v>
      </c>
      <c r="D80" s="88">
        <v>83</v>
      </c>
      <c r="E80" s="88" t="s">
        <v>175</v>
      </c>
      <c r="F80" s="88" t="s">
        <v>193</v>
      </c>
      <c r="G80" s="88" t="s">
        <v>175</v>
      </c>
      <c r="H80" s="88" t="s">
        <v>217</v>
      </c>
      <c r="I80" s="88" t="s">
        <v>175</v>
      </c>
      <c r="J80" s="88" t="s">
        <v>217</v>
      </c>
      <c r="K80" s="88" t="s">
        <v>175</v>
      </c>
      <c r="L80" s="88">
        <v>77</v>
      </c>
      <c r="M80" s="88" t="s">
        <v>30</v>
      </c>
      <c r="N80" s="88"/>
      <c r="O80" s="88"/>
      <c r="P80" s="88"/>
      <c r="Q80" s="88"/>
      <c r="R80" s="88">
        <f>(B:B*C:C+D:D*E:E+F:F*G:G+H:H*I:I+J:J*K:K+L:L*M:M+N:N*O:O+P:P*Q:Q)/(C:C+E:E+G:G+I:I+K:K+M:M+O:O+Q:Q)</f>
        <v>78.727272727272734</v>
      </c>
      <c r="S80" s="88">
        <f>C:C+E:E+G:G+I:I+K:K+M:M+O:O+Q:Q</f>
        <v>11</v>
      </c>
      <c r="T80" s="88">
        <v>28</v>
      </c>
      <c r="U80" s="88">
        <v>77.290000000000006</v>
      </c>
      <c r="V80" s="88">
        <v>1</v>
      </c>
      <c r="W80" s="88">
        <f t="shared" si="2"/>
        <v>77.864909090909094</v>
      </c>
      <c r="X80" s="37"/>
      <c r="Y80" s="45"/>
      <c r="Z80" s="45"/>
      <c r="AA80" s="45"/>
      <c r="AB80" s="51"/>
      <c r="AC80" s="25"/>
      <c r="AD80" s="26"/>
    </row>
    <row r="81" spans="1:30" ht="14.25">
      <c r="A81" s="88">
        <v>181122</v>
      </c>
      <c r="B81" s="88">
        <v>76</v>
      </c>
      <c r="C81" s="88" t="s">
        <v>172</v>
      </c>
      <c r="D81" s="88">
        <v>82</v>
      </c>
      <c r="E81" s="88" t="s">
        <v>175</v>
      </c>
      <c r="F81" s="88" t="s">
        <v>177</v>
      </c>
      <c r="G81" s="88" t="s">
        <v>32</v>
      </c>
      <c r="H81" s="88" t="s">
        <v>240</v>
      </c>
      <c r="I81" s="88" t="s">
        <v>210</v>
      </c>
      <c r="J81" s="88" t="s">
        <v>176</v>
      </c>
      <c r="K81" s="88" t="s">
        <v>175</v>
      </c>
      <c r="L81" s="88"/>
      <c r="M81" s="88"/>
      <c r="N81" s="88"/>
      <c r="O81" s="88"/>
      <c r="P81" s="88"/>
      <c r="Q81" s="88"/>
      <c r="R81" s="88">
        <f>(B:B*C:C+D:D*E:E+F:F*G:G+H:H*I:I+J:J*K:K+L:L*M:M+N:N*O:O+P:P*Q:Q)/(C:C+E:E+G:G+I:I+K:K+M:M+O:O+Q:Q)</f>
        <v>76.909090909090907</v>
      </c>
      <c r="S81" s="88">
        <f>C:C+E:E+G:G+I:I+K:K+M:M+O:O+Q:Q</f>
        <v>11</v>
      </c>
      <c r="T81" s="88">
        <v>28</v>
      </c>
      <c r="U81" s="88">
        <v>79.59</v>
      </c>
      <c r="V81" s="88">
        <v>1</v>
      </c>
      <c r="W81" s="88">
        <f t="shared" si="2"/>
        <v>78.51763636363637</v>
      </c>
      <c r="X81" s="37"/>
      <c r="Y81" s="45"/>
      <c r="Z81" s="45"/>
      <c r="AA81" s="45"/>
      <c r="AB81" s="51"/>
      <c r="AC81" s="25"/>
      <c r="AD81" s="26"/>
    </row>
    <row r="82" spans="1:30" ht="14.25">
      <c r="A82" s="88">
        <v>181124</v>
      </c>
      <c r="B82" s="88">
        <v>84</v>
      </c>
      <c r="C82" s="88" t="s">
        <v>210</v>
      </c>
      <c r="D82" s="88">
        <v>76</v>
      </c>
      <c r="E82" s="88">
        <v>1</v>
      </c>
      <c r="F82" s="88">
        <v>86</v>
      </c>
      <c r="G82" s="88">
        <v>2</v>
      </c>
      <c r="H82" s="88">
        <v>88</v>
      </c>
      <c r="I82" s="88">
        <v>3</v>
      </c>
      <c r="J82" s="88">
        <v>90</v>
      </c>
      <c r="K82" s="88">
        <v>3</v>
      </c>
      <c r="L82" s="88">
        <v>77</v>
      </c>
      <c r="M82" s="88" t="s">
        <v>241</v>
      </c>
      <c r="N82" s="88"/>
      <c r="O82" s="88"/>
      <c r="P82" s="88"/>
      <c r="Q82" s="88"/>
      <c r="R82" s="88">
        <f>(B:B*C:C+D:D*E:E+F:F*G:G+H:H*I:I+J:J*K:K+L:L*M:M+N:N*O:O+P:P*Q:Q)/(C:C+E:E+G:G+I:I+K:K+M:M+O:O+Q:Q)</f>
        <v>84.857142857142861</v>
      </c>
      <c r="S82" s="88">
        <f>C:C+E:E+G:G+I:I+K:K+M:M+O:O+Q:Q</f>
        <v>14</v>
      </c>
      <c r="T82" s="88">
        <v>31</v>
      </c>
      <c r="U82" s="88">
        <v>81.760000000000005</v>
      </c>
      <c r="V82" s="88">
        <v>1</v>
      </c>
      <c r="W82" s="88">
        <f t="shared" si="2"/>
        <v>82.998857142857148</v>
      </c>
      <c r="X82" s="37"/>
      <c r="Y82" s="45"/>
      <c r="Z82" s="45"/>
      <c r="AA82" s="45"/>
      <c r="AB82" s="51"/>
      <c r="AC82" s="25"/>
      <c r="AD82" s="26"/>
    </row>
    <row r="83" spans="1:30" ht="14.25">
      <c r="A83" s="88">
        <v>181125</v>
      </c>
      <c r="B83" s="88">
        <v>70</v>
      </c>
      <c r="C83" s="88">
        <v>3</v>
      </c>
      <c r="D83" s="88">
        <v>79</v>
      </c>
      <c r="E83" s="88">
        <v>1</v>
      </c>
      <c r="F83" s="88">
        <v>87</v>
      </c>
      <c r="G83" s="88">
        <v>2</v>
      </c>
      <c r="H83" s="88">
        <v>81</v>
      </c>
      <c r="I83" s="88">
        <v>2</v>
      </c>
      <c r="J83" s="88">
        <v>80</v>
      </c>
      <c r="K83" s="88">
        <v>3</v>
      </c>
      <c r="L83" s="88"/>
      <c r="M83" s="88"/>
      <c r="N83" s="88"/>
      <c r="O83" s="88"/>
      <c r="P83" s="88"/>
      <c r="Q83" s="88"/>
      <c r="R83" s="88">
        <f>(B$93:B$93*C$93:C$93+D$93:D$93*E$93:E$93+F$93:F$93*G$93:G$93+H$93:H$93*I$93:I$93+J$93:J$93*K$93:K$93+L$93:L$93*M$93:M$93)/(C$93:C$93+E$93:E$93+G$93:G$93+I$93:I$93+K$93:K$93+M$93:M$93)</f>
        <v>80.818181818181813</v>
      </c>
      <c r="S83" s="88">
        <f>C$93:C$93+E$93:E$93+G$93:G$93+I$93:I$93+K$93:K$93+M$93:M$93</f>
        <v>11</v>
      </c>
      <c r="T83" s="88" t="s">
        <v>207</v>
      </c>
      <c r="U83" s="88" t="s">
        <v>242</v>
      </c>
      <c r="V83" s="88">
        <v>2</v>
      </c>
      <c r="W83" s="88">
        <f t="shared" si="2"/>
        <v>81.49127272727273</v>
      </c>
      <c r="X83" s="68"/>
      <c r="Y83" s="68"/>
      <c r="Z83" s="45"/>
      <c r="AA83" s="69"/>
      <c r="AB83" s="108"/>
      <c r="AC83" s="25"/>
      <c r="AD83" s="26"/>
    </row>
    <row r="84" spans="1:30" ht="14.25">
      <c r="A84" s="88">
        <v>181126</v>
      </c>
      <c r="B84" s="88">
        <v>82</v>
      </c>
      <c r="C84" s="88">
        <v>1</v>
      </c>
      <c r="D84" s="88">
        <v>81</v>
      </c>
      <c r="E84" s="88">
        <v>3</v>
      </c>
      <c r="F84" s="88">
        <v>74</v>
      </c>
      <c r="G84" s="88">
        <v>2</v>
      </c>
      <c r="H84" s="88">
        <v>79</v>
      </c>
      <c r="I84" s="88">
        <v>2</v>
      </c>
      <c r="J84" s="88">
        <v>75</v>
      </c>
      <c r="K84" s="88">
        <v>3</v>
      </c>
      <c r="L84" s="88"/>
      <c r="M84" s="88"/>
      <c r="N84" s="88"/>
      <c r="O84" s="88"/>
      <c r="P84" s="88"/>
      <c r="Q84" s="88"/>
      <c r="R84" s="88">
        <f>(B:B*C:C+D:D*E:E+F:F*G:G+H:H*I:I+J:J*K:K+L:L*M:M)/(C:C+E:E+G:G+I:I+K:K+M:M)</f>
        <v>77.818181818181813</v>
      </c>
      <c r="S84" s="88">
        <f>C:C+E:E+G:G+I:I+K:K+M:M</f>
        <v>11</v>
      </c>
      <c r="T84" s="88" t="s">
        <v>207</v>
      </c>
      <c r="U84" s="88">
        <v>81.12</v>
      </c>
      <c r="V84" s="88">
        <v>2</v>
      </c>
      <c r="W84" s="88">
        <f t="shared" si="2"/>
        <v>79.799272727272722</v>
      </c>
      <c r="X84" s="56"/>
      <c r="Y84" s="56"/>
      <c r="Z84" s="62"/>
      <c r="AA84" s="51"/>
      <c r="AB84" s="51"/>
      <c r="AC84" s="25"/>
      <c r="AD84" s="26"/>
    </row>
    <row r="85" spans="1:30" ht="14.25">
      <c r="A85" s="88">
        <v>181127</v>
      </c>
      <c r="B85" s="88">
        <v>81</v>
      </c>
      <c r="C85" s="88" t="s">
        <v>210</v>
      </c>
      <c r="D85" s="88">
        <v>77</v>
      </c>
      <c r="E85" s="88">
        <v>1</v>
      </c>
      <c r="F85" s="88">
        <v>87</v>
      </c>
      <c r="G85" s="88">
        <v>2</v>
      </c>
      <c r="H85" s="88">
        <v>86</v>
      </c>
      <c r="I85" s="88">
        <v>3</v>
      </c>
      <c r="J85" s="88">
        <v>85</v>
      </c>
      <c r="K85" s="88">
        <v>3</v>
      </c>
      <c r="L85" s="88"/>
      <c r="M85" s="88"/>
      <c r="N85" s="88"/>
      <c r="O85" s="88"/>
      <c r="P85" s="88"/>
      <c r="Q85" s="88"/>
      <c r="R85" s="88">
        <f>(B:B*C:C+D:D*E:E+F:F*G:G+H:H*I:I+J:J*K:K+L:L*M:M+N:N*O:O+P:P*Q:Q)/(C:C+E:E+G:G+I:I+K:K+M:M+O:O+Q:Q)</f>
        <v>83.916666666666671</v>
      </c>
      <c r="S85" s="88">
        <f>C:C+E:E+G:G+I:I+K:K+M:M+O:O+Q:Q</f>
        <v>12</v>
      </c>
      <c r="T85" s="88">
        <v>29</v>
      </c>
      <c r="U85" s="88">
        <v>81.709999999999994</v>
      </c>
      <c r="V85" s="88">
        <v>1</v>
      </c>
      <c r="W85" s="88">
        <f t="shared" si="2"/>
        <v>82.592666666666673</v>
      </c>
      <c r="X85" s="37"/>
      <c r="Y85" s="45"/>
      <c r="Z85" s="45"/>
      <c r="AA85" s="45"/>
      <c r="AB85" s="51"/>
      <c r="AC85" s="25"/>
      <c r="AD85" s="26"/>
    </row>
    <row r="86" spans="1:30" ht="14.25">
      <c r="A86" s="88">
        <v>181128</v>
      </c>
      <c r="B86" s="88">
        <v>75</v>
      </c>
      <c r="C86" s="88">
        <v>1</v>
      </c>
      <c r="D86" s="88">
        <v>81</v>
      </c>
      <c r="E86" s="88">
        <v>3</v>
      </c>
      <c r="F86" s="88">
        <v>75</v>
      </c>
      <c r="G86" s="88">
        <v>3</v>
      </c>
      <c r="H86" s="88">
        <v>67</v>
      </c>
      <c r="I86" s="88">
        <v>2</v>
      </c>
      <c r="J86" s="88">
        <v>81</v>
      </c>
      <c r="K86" s="88">
        <v>2</v>
      </c>
      <c r="L86" s="88"/>
      <c r="M86" s="88"/>
      <c r="N86" s="88"/>
      <c r="O86" s="88"/>
      <c r="P86" s="88"/>
      <c r="Q86" s="88"/>
      <c r="R86" s="88">
        <f>(B:B*C:C+D:D*E:E+F:F*G:G+H:H*I:I+J:J*K:K+L:L*M:M)/(C:C+E:E+G:G+I:I+K:K+M:M)</f>
        <v>76.272727272727266</v>
      </c>
      <c r="S86" s="88">
        <f>C:C+E:E+G:G+I:I+K:K+M:M</f>
        <v>11</v>
      </c>
      <c r="T86" s="88" t="s">
        <v>207</v>
      </c>
      <c r="U86" s="88" t="s">
        <v>243</v>
      </c>
      <c r="V86" s="88">
        <v>2</v>
      </c>
      <c r="W86" s="88">
        <f t="shared" si="2"/>
        <v>78.509090909090901</v>
      </c>
      <c r="X86" s="56"/>
      <c r="Y86" s="56"/>
      <c r="Z86" s="62"/>
      <c r="AA86" s="51"/>
      <c r="AB86" s="51"/>
      <c r="AC86" s="25"/>
      <c r="AD86" s="26"/>
    </row>
    <row r="87" spans="1:30" ht="15.95" customHeight="1">
      <c r="A87" s="88">
        <v>181129</v>
      </c>
      <c r="B87" s="88">
        <v>79</v>
      </c>
      <c r="C87" s="88">
        <v>1</v>
      </c>
      <c r="D87" s="88">
        <v>79</v>
      </c>
      <c r="E87" s="88">
        <v>2</v>
      </c>
      <c r="F87" s="88">
        <v>85</v>
      </c>
      <c r="G87" s="88">
        <v>3</v>
      </c>
      <c r="H87" s="88">
        <v>79</v>
      </c>
      <c r="I87" s="88">
        <v>2</v>
      </c>
      <c r="J87" s="88">
        <v>75</v>
      </c>
      <c r="K87" s="88">
        <v>3</v>
      </c>
      <c r="L87" s="88"/>
      <c r="M87" s="88"/>
      <c r="N87" s="88"/>
      <c r="O87" s="88"/>
      <c r="P87" s="88"/>
      <c r="Q87" s="88"/>
      <c r="R87" s="88">
        <f>(B:B*C:C+D:D*E:E+F:F*G:G+H:H*I:I+J:J*K:K+L:L*M:M)/(C:C+E:E+G:G+I:I+K:K+M:M)</f>
        <v>79.545454545454547</v>
      </c>
      <c r="S87" s="88">
        <f>C:C+E:E+G:G+I:I+K:K+M:M</f>
        <v>11</v>
      </c>
      <c r="T87" s="88" t="s">
        <v>207</v>
      </c>
      <c r="U87" s="88" t="s">
        <v>244</v>
      </c>
      <c r="V87" s="88">
        <v>2</v>
      </c>
      <c r="W87" s="88">
        <f t="shared" si="2"/>
        <v>79.464181818181814</v>
      </c>
      <c r="X87" s="56"/>
      <c r="Y87" s="56"/>
      <c r="Z87" s="61"/>
      <c r="AA87" s="59"/>
      <c r="AB87" s="51"/>
      <c r="AC87" s="25"/>
      <c r="AD87" s="26"/>
    </row>
    <row r="88" spans="1:30" ht="14.25">
      <c r="A88" s="88">
        <v>181130</v>
      </c>
      <c r="B88" s="88">
        <v>65</v>
      </c>
      <c r="C88" s="88" t="s">
        <v>245</v>
      </c>
      <c r="D88" s="88">
        <v>82</v>
      </c>
      <c r="E88" s="88">
        <v>1</v>
      </c>
      <c r="F88" s="88">
        <v>88</v>
      </c>
      <c r="G88" s="88">
        <v>2</v>
      </c>
      <c r="H88" s="88">
        <v>75</v>
      </c>
      <c r="I88" s="88">
        <v>3</v>
      </c>
      <c r="J88" s="88">
        <v>76</v>
      </c>
      <c r="K88" s="88">
        <v>2</v>
      </c>
      <c r="L88" s="88"/>
      <c r="M88" s="88"/>
      <c r="N88" s="88"/>
      <c r="O88" s="88"/>
      <c r="P88" s="88"/>
      <c r="Q88" s="88"/>
      <c r="R88" s="88">
        <f>(B:B*C:C+D:D*E:E+F:F*G:G+H:H*I:I+J:J*K:K+L:L*M:M+N:N*O:O+P:P*Q:Q)/(C:C+E:E+G:G+I:I+K:K+M:M+O:O+Q:Q)</f>
        <v>75.454545454545453</v>
      </c>
      <c r="S88" s="88">
        <f>C:C+E:E+G:G+I:I+K:K+M:M+O:O+Q:Q</f>
        <v>11</v>
      </c>
      <c r="T88" s="88">
        <v>28</v>
      </c>
      <c r="U88" s="88">
        <v>80.41</v>
      </c>
      <c r="V88" s="88">
        <v>1</v>
      </c>
      <c r="W88" s="88">
        <f t="shared" si="2"/>
        <v>78.427818181818182</v>
      </c>
      <c r="X88" s="37"/>
      <c r="Y88" s="45"/>
      <c r="Z88" s="45"/>
      <c r="AA88" s="45"/>
      <c r="AB88" s="51"/>
      <c r="AC88" s="25"/>
      <c r="AD88" s="26"/>
    </row>
    <row r="89" spans="1:30" ht="14.25">
      <c r="A89" s="88">
        <v>181131</v>
      </c>
      <c r="B89" s="88">
        <v>75</v>
      </c>
      <c r="C89" s="88">
        <v>1</v>
      </c>
      <c r="D89" s="88">
        <v>64</v>
      </c>
      <c r="E89" s="88">
        <v>3</v>
      </c>
      <c r="F89" s="88">
        <v>75</v>
      </c>
      <c r="G89" s="88">
        <v>3</v>
      </c>
      <c r="H89" s="88">
        <v>80</v>
      </c>
      <c r="I89" s="88">
        <v>2</v>
      </c>
      <c r="J89" s="88">
        <v>80</v>
      </c>
      <c r="K89" s="88">
        <v>2</v>
      </c>
      <c r="L89" s="88"/>
      <c r="M89" s="88"/>
      <c r="N89" s="88"/>
      <c r="O89" s="88"/>
      <c r="P89" s="88"/>
      <c r="Q89" s="88"/>
      <c r="R89" s="88">
        <f>(B:B*C:C+D:D*E:E+F:F*G:G+H:H*I:I+J:J*K:K+L:L*M:M)/(C:C+E:E+G:G+I:I+K:K+M:M)</f>
        <v>73.818181818181813</v>
      </c>
      <c r="S89" s="88">
        <f>C:C+E:E+G:G+I:I+K:K+M:M</f>
        <v>11</v>
      </c>
      <c r="T89" s="88" t="s">
        <v>207</v>
      </c>
      <c r="U89" s="88" t="s">
        <v>246</v>
      </c>
      <c r="V89" s="88">
        <v>2</v>
      </c>
      <c r="W89" s="88">
        <f t="shared" si="2"/>
        <v>74.737272727272725</v>
      </c>
      <c r="X89" s="56"/>
      <c r="Y89" s="56"/>
      <c r="Z89" s="1"/>
      <c r="AA89" s="51"/>
      <c r="AB89" s="51"/>
      <c r="AC89" s="25"/>
      <c r="AD89" s="26"/>
    </row>
    <row r="90" spans="1:30" ht="14.25">
      <c r="A90" s="88">
        <v>181132</v>
      </c>
      <c r="B90" s="88">
        <v>85</v>
      </c>
      <c r="C90" s="88">
        <v>1</v>
      </c>
      <c r="D90" s="88">
        <v>81</v>
      </c>
      <c r="E90" s="88">
        <v>3</v>
      </c>
      <c r="F90" s="88">
        <v>71</v>
      </c>
      <c r="G90" s="88">
        <v>2</v>
      </c>
      <c r="H90" s="88">
        <v>75</v>
      </c>
      <c r="I90" s="88">
        <v>3</v>
      </c>
      <c r="J90" s="88">
        <v>79</v>
      </c>
      <c r="K90" s="88">
        <v>2</v>
      </c>
      <c r="L90" s="88"/>
      <c r="M90" s="88"/>
      <c r="N90" s="88"/>
      <c r="O90" s="88"/>
      <c r="P90" s="88"/>
      <c r="Q90" s="88"/>
      <c r="R90" s="88">
        <f>(B:B*C:C+D:D*E:E+F:F*G:G+H:H*I:I+J:J*K:K+L:L*M:M)/(C:C+E:E+G:G+I:I+K:K+M:M)</f>
        <v>77.545454545454547</v>
      </c>
      <c r="S90" s="88">
        <f>C:C+E:E+G:G+I:I+K:K+M:M</f>
        <v>11</v>
      </c>
      <c r="T90" s="88" t="s">
        <v>207</v>
      </c>
      <c r="U90" s="88" t="s">
        <v>247</v>
      </c>
      <c r="V90" s="88">
        <v>2</v>
      </c>
      <c r="W90" s="88">
        <f t="shared" si="2"/>
        <v>79.618181818181824</v>
      </c>
      <c r="X90" s="56"/>
      <c r="Y90" s="56"/>
      <c r="Z90" s="62"/>
      <c r="AA90" s="51"/>
      <c r="AB90" s="51"/>
      <c r="AC90" s="25"/>
      <c r="AD90" s="26"/>
    </row>
    <row r="91" spans="1:30" ht="14.25">
      <c r="A91" s="88">
        <v>181133</v>
      </c>
      <c r="B91" s="88">
        <v>79</v>
      </c>
      <c r="C91" s="88" t="s">
        <v>172</v>
      </c>
      <c r="D91" s="88">
        <v>84</v>
      </c>
      <c r="E91" s="88">
        <v>3</v>
      </c>
      <c r="F91" s="88">
        <v>70</v>
      </c>
      <c r="G91" s="88">
        <v>2</v>
      </c>
      <c r="H91" s="88">
        <v>80</v>
      </c>
      <c r="I91" s="88">
        <v>3</v>
      </c>
      <c r="J91" s="88">
        <v>79</v>
      </c>
      <c r="K91" s="88">
        <v>2</v>
      </c>
      <c r="L91" s="88"/>
      <c r="M91" s="88"/>
      <c r="N91" s="88"/>
      <c r="O91" s="88"/>
      <c r="P91" s="88"/>
      <c r="Q91" s="88"/>
      <c r="R91" s="88">
        <f>(B:B*C:C+D:D*E:E+F:F*G:G+H:H*I:I+J:J*K:K+L:L*M:M+N:N*O:O+P:P*Q:Q)/(C:C+E:E+G:G+I:I+K:K+M:M+O:O+Q:Q)</f>
        <v>79</v>
      </c>
      <c r="S91" s="88">
        <f>C:C+E:E+G:G+I:I+K:K+M:M+O:O+Q:Q</f>
        <v>11</v>
      </c>
      <c r="T91" s="88">
        <v>28</v>
      </c>
      <c r="U91" s="88">
        <v>78.88</v>
      </c>
      <c r="V91" s="88">
        <v>1</v>
      </c>
      <c r="W91" s="88">
        <f t="shared" si="2"/>
        <v>78.927999999999997</v>
      </c>
      <c r="X91" s="37"/>
      <c r="Y91" s="45"/>
      <c r="Z91" s="45"/>
      <c r="AA91" s="45"/>
      <c r="AB91" s="51"/>
      <c r="AC91" s="25"/>
      <c r="AD91" s="26"/>
    </row>
    <row r="92" spans="1:30" ht="14.25">
      <c r="A92" s="88">
        <f>181134</f>
        <v>181134</v>
      </c>
      <c r="B92" s="88">
        <v>79</v>
      </c>
      <c r="C92" s="88" t="s">
        <v>172</v>
      </c>
      <c r="D92" s="88">
        <v>85</v>
      </c>
      <c r="E92" s="88">
        <v>2</v>
      </c>
      <c r="F92" s="88">
        <v>87</v>
      </c>
      <c r="G92" s="88">
        <v>3</v>
      </c>
      <c r="H92" s="88">
        <v>70</v>
      </c>
      <c r="I92" s="88">
        <v>3</v>
      </c>
      <c r="J92" s="88">
        <v>71</v>
      </c>
      <c r="K92" s="88">
        <v>3</v>
      </c>
      <c r="L92" s="88"/>
      <c r="M92" s="88"/>
      <c r="N92" s="88"/>
      <c r="O92" s="88"/>
      <c r="P92" s="88"/>
      <c r="Q92" s="88"/>
      <c r="R92" s="88">
        <f>(B:B*C:C+D:D*E:E+F:F*G:G+H:H*I:I+J:J*K:K+L:L*M:M+N:N*O:O+P:P*Q:Q)/(C:C+E:E+G:G+I:I+K:K+M:M+O:O+Q:Q)</f>
        <v>77.75</v>
      </c>
      <c r="S92" s="88">
        <f>C:C+E:E+G:G+I:I+K:K+M:M+O:O+Q:Q</f>
        <v>12</v>
      </c>
      <c r="T92" s="88">
        <v>28</v>
      </c>
      <c r="U92" s="88">
        <v>77.19</v>
      </c>
      <c r="V92" s="88">
        <v>1</v>
      </c>
      <c r="W92" s="88">
        <f t="shared" si="2"/>
        <v>77.414000000000001</v>
      </c>
      <c r="X92" s="37"/>
      <c r="Y92" s="45"/>
      <c r="Z92" s="45"/>
      <c r="AA92" s="45"/>
      <c r="AB92" s="51"/>
      <c r="AC92" s="25"/>
      <c r="AD92" s="26"/>
    </row>
    <row r="93" spans="1:30" customFormat="1" ht="14.25">
      <c r="A93" s="88">
        <v>181135</v>
      </c>
      <c r="B93" s="88">
        <v>79</v>
      </c>
      <c r="C93" s="88" t="s">
        <v>172</v>
      </c>
      <c r="D93" s="88">
        <v>78</v>
      </c>
      <c r="E93" s="88">
        <v>2</v>
      </c>
      <c r="F93" s="88">
        <v>83</v>
      </c>
      <c r="G93" s="88">
        <v>2</v>
      </c>
      <c r="H93" s="88">
        <v>80</v>
      </c>
      <c r="I93" s="88">
        <v>2</v>
      </c>
      <c r="J93" s="88">
        <v>85</v>
      </c>
      <c r="K93" s="88">
        <v>2</v>
      </c>
      <c r="L93" s="88">
        <v>79</v>
      </c>
      <c r="M93" s="88" t="s">
        <v>175</v>
      </c>
      <c r="N93" s="88"/>
      <c r="O93" s="88"/>
      <c r="P93" s="88"/>
      <c r="Q93" s="88"/>
      <c r="R93" s="88">
        <f>(B:B*C:C+D:D*E:E+F:F*G:G+H:H*I:I+J:J*K:K+L:L*M:M+N:N*O:O+P:P*Q:Q)/(C:C+E:E+G:G+I:I+K:K+M:M+O:O+Q:Q)</f>
        <v>80.818181818181813</v>
      </c>
      <c r="S93" s="88">
        <f>C:C+E:E+G:G+I:I+K:K+M:M+O:O+Q:Q</f>
        <v>11</v>
      </c>
      <c r="T93" s="88">
        <v>28</v>
      </c>
      <c r="U93" s="88">
        <v>80.59</v>
      </c>
      <c r="V93" s="88">
        <v>1</v>
      </c>
      <c r="W93" s="88">
        <f t="shared" si="2"/>
        <v>80.681272727272727</v>
      </c>
      <c r="X93" s="37"/>
      <c r="Y93" s="35"/>
      <c r="Z93" s="35"/>
      <c r="AA93" s="35"/>
      <c r="AB93" s="51"/>
    </row>
    <row r="94" spans="1:30" customFormat="1" ht="14.25">
      <c r="A94" s="88">
        <v>181139</v>
      </c>
      <c r="B94" s="88">
        <v>88</v>
      </c>
      <c r="C94" s="88">
        <v>3</v>
      </c>
      <c r="D94" s="88">
        <v>80</v>
      </c>
      <c r="E94" s="88">
        <v>1</v>
      </c>
      <c r="F94" s="88">
        <v>79</v>
      </c>
      <c r="G94" s="88">
        <v>2</v>
      </c>
      <c r="H94" s="88">
        <v>72</v>
      </c>
      <c r="I94" s="88">
        <v>3</v>
      </c>
      <c r="J94" s="88">
        <v>76</v>
      </c>
      <c r="K94" s="88">
        <v>2</v>
      </c>
      <c r="L94" s="88"/>
      <c r="M94" s="88"/>
      <c r="N94" s="88"/>
      <c r="O94" s="88"/>
      <c r="P94" s="88"/>
      <c r="Q94" s="88"/>
      <c r="R94" s="88">
        <f>(B:B*C:C+D:D*E:E+F:F*G:G+H:H*I:I+J:J*K:K+L:L*M:M)/(C:C+E:E+G:G+I:I+K:K+M:M)</f>
        <v>79.090909090909093</v>
      </c>
      <c r="S94" s="88">
        <f>C:C+E:E+G:G+I:I+K:K+M:M</f>
        <v>11</v>
      </c>
      <c r="T94" s="88" t="s">
        <v>207</v>
      </c>
      <c r="U94" s="88" t="s">
        <v>248</v>
      </c>
      <c r="V94" s="88">
        <v>2</v>
      </c>
      <c r="W94" s="88">
        <f t="shared" si="2"/>
        <v>79.63636363636364</v>
      </c>
      <c r="X94" s="56"/>
      <c r="Y94" s="56"/>
      <c r="Z94" s="62"/>
      <c r="AA94" s="51"/>
      <c r="AB94" s="51"/>
    </row>
    <row r="95" spans="1:30" customFormat="1" ht="14.25">
      <c r="A95" s="88">
        <v>181140</v>
      </c>
      <c r="B95" s="88">
        <v>79</v>
      </c>
      <c r="C95" s="88">
        <v>1</v>
      </c>
      <c r="D95" s="88" t="s">
        <v>193</v>
      </c>
      <c r="E95" s="88">
        <v>2</v>
      </c>
      <c r="F95" s="88">
        <v>81</v>
      </c>
      <c r="G95" s="88">
        <v>3</v>
      </c>
      <c r="H95" s="88">
        <v>82</v>
      </c>
      <c r="I95" s="88">
        <v>2</v>
      </c>
      <c r="J95" s="88">
        <v>75</v>
      </c>
      <c r="K95" s="88">
        <v>3</v>
      </c>
      <c r="L95" s="88"/>
      <c r="M95" s="88"/>
      <c r="N95" s="88"/>
      <c r="O95" s="88"/>
      <c r="P95" s="88"/>
      <c r="Q95" s="88"/>
      <c r="R95" s="88">
        <f>(B:B*C:C+D:D*E:E+F:F*G:G+H:H*I:I+J:J*K:K+L:L*M:M)/(C:C+E:E+G:G+I:I+K:K+M:M)</f>
        <v>78.272727272727266</v>
      </c>
      <c r="S95" s="88">
        <f>C:C+E:E+G:G+I:I+K:K+M:M</f>
        <v>11</v>
      </c>
      <c r="T95" s="88">
        <v>28</v>
      </c>
      <c r="U95" s="88">
        <v>79.47</v>
      </c>
      <c r="V95" s="88">
        <v>1</v>
      </c>
      <c r="W95" s="88">
        <f t="shared" si="2"/>
        <v>78.9910909090909</v>
      </c>
      <c r="X95" s="37"/>
      <c r="Y95" s="45"/>
      <c r="Z95" s="45"/>
      <c r="AA95" s="45"/>
      <c r="AB95" s="51"/>
    </row>
    <row r="96" spans="1:30" ht="14.25">
      <c r="P96" s="7"/>
      <c r="W96" s="38"/>
      <c r="AB96" s="52"/>
      <c r="AC96" s="25"/>
      <c r="AD96" s="26"/>
    </row>
    <row r="97" spans="16:30" ht="14.25">
      <c r="P97" s="7"/>
      <c r="W97" s="38"/>
      <c r="AB97" s="52"/>
      <c r="AC97" s="25"/>
      <c r="AD97" s="26"/>
    </row>
    <row r="98" spans="16:30" ht="14.25">
      <c r="P98" s="7"/>
      <c r="W98" s="38"/>
      <c r="AB98" s="52"/>
      <c r="AC98" s="25"/>
      <c r="AD98" s="26"/>
    </row>
    <row r="99" spans="16:30" ht="14.25">
      <c r="P99" s="7"/>
      <c r="W99" s="38"/>
      <c r="AB99" s="52"/>
      <c r="AC99" s="25"/>
      <c r="AD99" s="26"/>
    </row>
    <row r="100" spans="16:30" ht="14.25">
      <c r="P100" s="7"/>
      <c r="W100" s="38"/>
      <c r="AB100" s="52"/>
      <c r="AC100" s="25"/>
      <c r="AD100" s="26"/>
    </row>
    <row r="101" spans="16:30" ht="14.25">
      <c r="P101" s="7"/>
      <c r="W101" s="38"/>
      <c r="AB101" s="52"/>
      <c r="AC101" s="25"/>
      <c r="AD101" s="26"/>
    </row>
    <row r="102" spans="16:30" ht="14.25">
      <c r="P102" s="7"/>
      <c r="W102" s="38"/>
      <c r="AB102" s="52"/>
      <c r="AC102" s="25"/>
      <c r="AD102" s="26"/>
    </row>
    <row r="103" spans="16:30" ht="14.25">
      <c r="P103" s="7"/>
      <c r="W103" s="38"/>
      <c r="AB103" s="52"/>
      <c r="AC103" s="25"/>
      <c r="AD103" s="26"/>
    </row>
    <row r="104" spans="16:30" ht="14.25">
      <c r="P104" s="7"/>
      <c r="W104" s="38"/>
      <c r="AB104" s="52"/>
      <c r="AC104" s="25"/>
      <c r="AD104" s="26"/>
    </row>
    <row r="105" spans="16:30" ht="14.25">
      <c r="P105" s="7"/>
      <c r="W105" s="38"/>
      <c r="AB105" s="52"/>
      <c r="AC105" s="25"/>
      <c r="AD105" s="26"/>
    </row>
    <row r="106" spans="16:30" ht="14.25">
      <c r="P106" s="7"/>
      <c r="W106" s="38"/>
      <c r="AB106" s="52"/>
      <c r="AC106" s="25"/>
      <c r="AD106" s="26"/>
    </row>
    <row r="107" spans="16:30">
      <c r="P107" s="7"/>
      <c r="W107" s="38"/>
    </row>
    <row r="108" spans="16:30">
      <c r="P108" s="7"/>
      <c r="W108" s="38"/>
    </row>
    <row r="109" spans="16:30">
      <c r="P109" s="7"/>
      <c r="W109" s="38"/>
    </row>
    <row r="110" spans="16:30">
      <c r="P110" s="7"/>
      <c r="W110" s="38"/>
    </row>
    <row r="111" spans="16:30">
      <c r="P111" s="7"/>
      <c r="W111" s="38"/>
    </row>
    <row r="112" spans="16:30">
      <c r="P112" s="7"/>
      <c r="W112" s="38"/>
    </row>
    <row r="113" spans="16:23">
      <c r="P113" s="7"/>
      <c r="W113" s="38"/>
    </row>
    <row r="114" spans="16:23">
      <c r="P114" s="7"/>
      <c r="W114" s="38"/>
    </row>
    <row r="115" spans="16:23">
      <c r="P115" s="7"/>
      <c r="W115" s="38"/>
    </row>
    <row r="116" spans="16:23">
      <c r="P116" s="7"/>
      <c r="W116" s="38"/>
    </row>
    <row r="117" spans="16:23">
      <c r="P117" s="7"/>
      <c r="W117" s="38"/>
    </row>
    <row r="118" spans="16:23">
      <c r="P118" s="7"/>
      <c r="W118" s="38"/>
    </row>
    <row r="119" spans="16:23">
      <c r="P119" s="7"/>
      <c r="W119" s="38"/>
    </row>
    <row r="120" spans="16:23">
      <c r="P120" s="7"/>
      <c r="W120" s="38"/>
    </row>
    <row r="121" spans="16:23">
      <c r="P121" s="7"/>
      <c r="W121" s="38"/>
    </row>
    <row r="122" spans="16:23">
      <c r="P122" s="7"/>
      <c r="W122" s="38"/>
    </row>
    <row r="123" spans="16:23">
      <c r="P123" s="7"/>
      <c r="W123" s="38"/>
    </row>
    <row r="124" spans="16:23">
      <c r="P124" s="7"/>
      <c r="W124" s="38"/>
    </row>
    <row r="125" spans="16:23">
      <c r="P125" s="7"/>
      <c r="W125" s="38"/>
    </row>
    <row r="126" spans="16:23">
      <c r="P126" s="7"/>
      <c r="W126" s="38"/>
    </row>
    <row r="127" spans="16:23">
      <c r="P127" s="7"/>
      <c r="W127" s="38"/>
    </row>
    <row r="128" spans="16:23">
      <c r="P128" s="7"/>
      <c r="W128" s="38"/>
    </row>
    <row r="129" spans="16:23">
      <c r="P129" s="7"/>
      <c r="W129" s="38"/>
    </row>
    <row r="130" spans="16:23">
      <c r="P130" s="7"/>
      <c r="W130" s="38"/>
    </row>
    <row r="131" spans="16:23">
      <c r="P131" s="7"/>
    </row>
    <row r="132" spans="16:23">
      <c r="P132" s="7"/>
    </row>
    <row r="133" spans="16:23">
      <c r="P133" s="7"/>
    </row>
    <row r="134" spans="16:23">
      <c r="P134" s="7"/>
    </row>
    <row r="135" spans="16:23">
      <c r="P135" s="7"/>
    </row>
    <row r="136" spans="16:23">
      <c r="P136" s="7"/>
    </row>
    <row r="137" spans="16:23">
      <c r="P137" s="7"/>
    </row>
    <row r="138" spans="16:23">
      <c r="P138" s="7"/>
    </row>
    <row r="139" spans="16:23">
      <c r="P139" s="7"/>
    </row>
    <row r="140" spans="16:23">
      <c r="P140" s="7"/>
    </row>
    <row r="141" spans="16:23">
      <c r="P141" s="7"/>
    </row>
    <row r="142" spans="16:23">
      <c r="P142" s="7"/>
    </row>
    <row r="143" spans="16:23">
      <c r="P143" s="7"/>
    </row>
    <row r="144" spans="16:23">
      <c r="P144" s="7"/>
    </row>
    <row r="145" spans="16:16">
      <c r="P145" s="7"/>
    </row>
    <row r="146" spans="16:16">
      <c r="P146" s="7"/>
    </row>
    <row r="147" spans="16:16">
      <c r="P147" s="7"/>
    </row>
    <row r="148" spans="16:16">
      <c r="P148" s="7"/>
    </row>
    <row r="149" spans="16:16">
      <c r="P149" s="7"/>
    </row>
    <row r="150" spans="16:16">
      <c r="P150" s="7"/>
    </row>
    <row r="151" spans="16:16">
      <c r="P151" s="7"/>
    </row>
    <row r="152" spans="16:16">
      <c r="P152" s="7"/>
    </row>
    <row r="153" spans="16:16">
      <c r="P153" s="7"/>
    </row>
    <row r="154" spans="16:16">
      <c r="P154" s="7"/>
    </row>
    <row r="155" spans="16:16">
      <c r="P155" s="7"/>
    </row>
    <row r="156" spans="16:16">
      <c r="P156" s="7"/>
    </row>
    <row r="157" spans="16:16">
      <c r="P157" s="7"/>
    </row>
    <row r="158" spans="16:16">
      <c r="P158" s="7"/>
    </row>
    <row r="159" spans="16:16">
      <c r="P159" s="7"/>
    </row>
    <row r="160" spans="16:16">
      <c r="P160" s="7"/>
    </row>
    <row r="161" spans="16:16">
      <c r="P161" s="7"/>
    </row>
    <row r="162" spans="16:16">
      <c r="P162" s="7"/>
    </row>
    <row r="163" spans="16:16">
      <c r="P163" s="7"/>
    </row>
    <row r="164" spans="16:16">
      <c r="P164" s="7"/>
    </row>
    <row r="165" spans="16:16">
      <c r="P165" s="7"/>
    </row>
    <row r="166" spans="16:16">
      <c r="P166" s="7"/>
    </row>
    <row r="167" spans="16:16">
      <c r="P167" s="7"/>
    </row>
    <row r="168" spans="16:16">
      <c r="P168" s="7"/>
    </row>
    <row r="169" spans="16:16">
      <c r="P169" s="7"/>
    </row>
    <row r="170" spans="16:16">
      <c r="P170" s="7"/>
    </row>
    <row r="171" spans="16:16">
      <c r="P171" s="7"/>
    </row>
    <row r="172" spans="16:16">
      <c r="P172" s="7"/>
    </row>
    <row r="173" spans="16:16">
      <c r="P173" s="7"/>
    </row>
    <row r="174" spans="16:16">
      <c r="P174" s="7"/>
    </row>
    <row r="175" spans="16:16">
      <c r="P175" s="7"/>
    </row>
    <row r="176" spans="16:16">
      <c r="P176" s="7"/>
    </row>
    <row r="177" spans="16:16">
      <c r="P177" s="7"/>
    </row>
    <row r="178" spans="16:16">
      <c r="P178" s="7"/>
    </row>
    <row r="179" spans="16:16">
      <c r="P179" s="7"/>
    </row>
    <row r="180" spans="16:16">
      <c r="P180" s="7"/>
    </row>
    <row r="181" spans="16:16">
      <c r="P181" s="7"/>
    </row>
    <row r="182" spans="16:16">
      <c r="P182" s="7"/>
    </row>
    <row r="183" spans="16:16">
      <c r="P183" s="7"/>
    </row>
    <row r="184" spans="16:16">
      <c r="P184" s="7"/>
    </row>
    <row r="185" spans="16:16">
      <c r="P185" s="7"/>
    </row>
    <row r="186" spans="16:16">
      <c r="P186" s="7"/>
    </row>
    <row r="187" spans="16:16">
      <c r="P187" s="7"/>
    </row>
    <row r="188" spans="16:16">
      <c r="P188" s="7"/>
    </row>
    <row r="189" spans="16:16">
      <c r="P189" s="7"/>
    </row>
    <row r="190" spans="16:16">
      <c r="P190" s="7"/>
    </row>
    <row r="191" spans="16:16">
      <c r="P191" s="7"/>
    </row>
    <row r="192" spans="16:16">
      <c r="P192" s="7"/>
    </row>
    <row r="193" spans="16:16">
      <c r="P193" s="7"/>
    </row>
    <row r="194" spans="16:16">
      <c r="P194" s="7"/>
    </row>
    <row r="195" spans="16:16">
      <c r="P195" s="7"/>
    </row>
    <row r="196" spans="16:16">
      <c r="P196" s="7"/>
    </row>
    <row r="197" spans="16:16">
      <c r="P197" s="7"/>
    </row>
    <row r="198" spans="16:16">
      <c r="P198" s="7"/>
    </row>
    <row r="199" spans="16:16">
      <c r="P199" s="7"/>
    </row>
    <row r="200" spans="16:16">
      <c r="P200" s="7"/>
    </row>
    <row r="201" spans="16:16">
      <c r="P201" s="7"/>
    </row>
    <row r="202" spans="16:16">
      <c r="P202" s="7"/>
    </row>
    <row r="203" spans="16:16">
      <c r="P203" s="7"/>
    </row>
    <row r="204" spans="16:16">
      <c r="P204" s="7"/>
    </row>
    <row r="205" spans="16:16">
      <c r="P205" s="7"/>
    </row>
    <row r="206" spans="16:16">
      <c r="P206" s="7"/>
    </row>
    <row r="207" spans="16:16">
      <c r="P207" s="7"/>
    </row>
    <row r="208" spans="16:16">
      <c r="P208" s="7"/>
    </row>
    <row r="209" spans="16:16">
      <c r="P209" s="7"/>
    </row>
    <row r="210" spans="16:16">
      <c r="P210" s="7"/>
    </row>
  </sheetData>
  <autoFilter ref="A1:AB9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4:AC97">
      <sortCondition ref="A1:A94"/>
    </sortState>
  </autoFilter>
  <sortState ref="A3:AC94">
    <sortCondition descending="1" ref="AB3:AB94"/>
  </sortState>
  <mergeCells count="13">
    <mergeCell ref="A1:A2"/>
    <mergeCell ref="B1:Q1"/>
    <mergeCell ref="R1:R2"/>
    <mergeCell ref="S1:S2"/>
    <mergeCell ref="AA1:AA2"/>
    <mergeCell ref="Y1:Y2"/>
    <mergeCell ref="AB1:AB2"/>
    <mergeCell ref="T1:T2"/>
    <mergeCell ref="X1:X2"/>
    <mergeCell ref="U1:U2"/>
    <mergeCell ref="V1:V2"/>
    <mergeCell ref="W1:W2"/>
    <mergeCell ref="Z1:Z2"/>
  </mergeCells>
  <phoneticPr fontId="1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34"/>
  <sheetViews>
    <sheetView zoomScale="55" zoomScaleNormal="55" workbookViewId="0">
      <selection activeCell="B2" sqref="B1:B1048576"/>
    </sheetView>
  </sheetViews>
  <sheetFormatPr defaultRowHeight="14.25"/>
  <cols>
    <col min="22" max="22" width="15.125" customWidth="1"/>
    <col min="23" max="23" width="10.125" customWidth="1"/>
  </cols>
  <sheetData>
    <row r="1" spans="1:28" ht="15">
      <c r="A1" s="132" t="s">
        <v>0</v>
      </c>
      <c r="B1" s="132" t="s">
        <v>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0" t="s">
        <v>46</v>
      </c>
      <c r="S1" s="135" t="s">
        <v>2</v>
      </c>
      <c r="T1" s="128" t="s">
        <v>20</v>
      </c>
      <c r="U1" s="130" t="s">
        <v>21</v>
      </c>
      <c r="V1" s="132" t="s">
        <v>1</v>
      </c>
      <c r="W1" s="134" t="s">
        <v>23</v>
      </c>
      <c r="X1" s="124" t="s">
        <v>24</v>
      </c>
      <c r="Y1" s="124" t="s">
        <v>150</v>
      </c>
      <c r="Z1" s="124" t="s">
        <v>28</v>
      </c>
      <c r="AA1" s="122" t="s">
        <v>27</v>
      </c>
      <c r="AB1" s="126" t="s">
        <v>26</v>
      </c>
    </row>
    <row r="2" spans="1:28" ht="14.25" customHeight="1">
      <c r="A2" s="133"/>
      <c r="B2" s="104" t="s">
        <v>4</v>
      </c>
      <c r="C2" s="104" t="s">
        <v>6</v>
      </c>
      <c r="D2" s="104" t="s">
        <v>5</v>
      </c>
      <c r="E2" s="104" t="s">
        <v>7</v>
      </c>
      <c r="F2" s="104" t="s">
        <v>8</v>
      </c>
      <c r="G2" s="104" t="s">
        <v>9</v>
      </c>
      <c r="H2" s="104" t="s">
        <v>10</v>
      </c>
      <c r="I2" s="104" t="s">
        <v>11</v>
      </c>
      <c r="J2" s="104" t="s">
        <v>12</v>
      </c>
      <c r="K2" s="104" t="s">
        <v>13</v>
      </c>
      <c r="L2" s="104" t="s">
        <v>14</v>
      </c>
      <c r="M2" s="105" t="s">
        <v>15</v>
      </c>
      <c r="N2" s="105" t="s">
        <v>16</v>
      </c>
      <c r="O2" s="105" t="s">
        <v>17</v>
      </c>
      <c r="P2" s="105" t="s">
        <v>18</v>
      </c>
      <c r="Q2" s="105" t="s">
        <v>19</v>
      </c>
      <c r="R2" s="131"/>
      <c r="S2" s="136"/>
      <c r="T2" s="129"/>
      <c r="U2" s="131"/>
      <c r="V2" s="133"/>
      <c r="W2" s="133"/>
      <c r="X2" s="155"/>
      <c r="Y2" s="155"/>
      <c r="Z2" s="155"/>
      <c r="AA2" s="154"/>
      <c r="AB2" s="160"/>
    </row>
    <row r="3" spans="1:28">
      <c r="A3" s="95" t="s">
        <v>396</v>
      </c>
      <c r="B3" s="95" t="s">
        <v>452</v>
      </c>
      <c r="C3" s="95" t="s">
        <v>477</v>
      </c>
      <c r="D3" s="95">
        <v>82</v>
      </c>
      <c r="E3" s="95" t="s">
        <v>474</v>
      </c>
      <c r="F3" s="95">
        <v>79</v>
      </c>
      <c r="G3" s="95" t="s">
        <v>474</v>
      </c>
      <c r="H3" s="95">
        <v>82</v>
      </c>
      <c r="I3" s="95" t="s">
        <v>474</v>
      </c>
      <c r="J3" s="95">
        <v>81</v>
      </c>
      <c r="K3" s="95" t="s">
        <v>474</v>
      </c>
      <c r="L3" s="95">
        <v>77</v>
      </c>
      <c r="M3" s="95" t="s">
        <v>474</v>
      </c>
      <c r="N3" s="95">
        <v>85</v>
      </c>
      <c r="O3" s="95">
        <v>2</v>
      </c>
      <c r="P3" s="95"/>
      <c r="Q3" s="95"/>
      <c r="R3" s="95">
        <f t="shared" ref="R3:R34" si="0">(B:B*C:C+D:D*E:E+F:F*G:G+H:H*I:I+J:J*K:K+L:L*M:M+N:N*O:O+P:P*Q:Q)/(C:C+E:E+G:G+I:I+K:K+M:M+O:O+Q:Q)</f>
        <v>80.944444444444443</v>
      </c>
      <c r="S3" s="95">
        <f>C:C+E:E+G:G+I:I+K:K+M:M+O:O+Q:Q</f>
        <v>18</v>
      </c>
      <c r="T3" s="95"/>
      <c r="U3" s="95" t="s">
        <v>499</v>
      </c>
      <c r="V3" s="95" t="s">
        <v>476</v>
      </c>
      <c r="W3" s="95">
        <f t="shared" ref="W3:W26" si="1">R3*0.4+U3*0.6</f>
        <v>80.26377777777779</v>
      </c>
      <c r="X3" s="95"/>
      <c r="Y3" s="95"/>
      <c r="Z3" s="95"/>
      <c r="AA3" s="95"/>
      <c r="AB3" s="95"/>
    </row>
    <row r="4" spans="1:28">
      <c r="A4" s="95" t="s">
        <v>397</v>
      </c>
      <c r="B4" s="95" t="s">
        <v>452</v>
      </c>
      <c r="C4" s="95" t="s">
        <v>477</v>
      </c>
      <c r="D4" s="95">
        <v>83</v>
      </c>
      <c r="E4" s="95" t="s">
        <v>474</v>
      </c>
      <c r="F4" s="95">
        <v>81</v>
      </c>
      <c r="G4" s="95" t="s">
        <v>474</v>
      </c>
      <c r="H4" s="95">
        <v>82</v>
      </c>
      <c r="I4" s="95" t="s">
        <v>474</v>
      </c>
      <c r="J4" s="95">
        <v>81</v>
      </c>
      <c r="K4" s="95" t="s">
        <v>474</v>
      </c>
      <c r="L4" s="95">
        <v>78</v>
      </c>
      <c r="M4" s="95" t="s">
        <v>474</v>
      </c>
      <c r="N4" s="95">
        <v>77</v>
      </c>
      <c r="O4" s="95">
        <v>2</v>
      </c>
      <c r="P4" s="95"/>
      <c r="Q4" s="95"/>
      <c r="R4" s="95">
        <f t="shared" si="0"/>
        <v>80.722222222222229</v>
      </c>
      <c r="S4" s="95">
        <f t="shared" ref="S4:S34" si="2">C:C+E:E+G:G+I:I+K:K+M:M+O:O+Q:Q</f>
        <v>18</v>
      </c>
      <c r="T4" s="95"/>
      <c r="U4" s="95" t="s">
        <v>500</v>
      </c>
      <c r="V4" s="95" t="s">
        <v>476</v>
      </c>
      <c r="W4" s="95">
        <f t="shared" si="1"/>
        <v>81.236888888888899</v>
      </c>
      <c r="X4" s="95"/>
      <c r="Y4" s="95"/>
      <c r="Z4" s="95"/>
      <c r="AA4" s="95"/>
      <c r="AB4" s="95"/>
    </row>
    <row r="5" spans="1:28">
      <c r="A5" s="95" t="s">
        <v>398</v>
      </c>
      <c r="B5" s="95" t="s">
        <v>453</v>
      </c>
      <c r="C5" s="95" t="s">
        <v>477</v>
      </c>
      <c r="D5" s="95">
        <v>88</v>
      </c>
      <c r="E5" s="95" t="s">
        <v>474</v>
      </c>
      <c r="F5" s="95">
        <v>76</v>
      </c>
      <c r="G5" s="95" t="s">
        <v>474</v>
      </c>
      <c r="H5" s="95">
        <v>82</v>
      </c>
      <c r="I5" s="95" t="s">
        <v>474</v>
      </c>
      <c r="J5" s="95">
        <v>81</v>
      </c>
      <c r="K5" s="95" t="s">
        <v>474</v>
      </c>
      <c r="L5" s="95">
        <v>79</v>
      </c>
      <c r="M5" s="95" t="s">
        <v>474</v>
      </c>
      <c r="N5" s="95">
        <v>89</v>
      </c>
      <c r="O5" s="95">
        <v>2</v>
      </c>
      <c r="P5" s="95"/>
      <c r="Q5" s="95"/>
      <c r="R5" s="95">
        <f t="shared" si="0"/>
        <v>82.277777777777771</v>
      </c>
      <c r="S5" s="95">
        <f t="shared" si="2"/>
        <v>18</v>
      </c>
      <c r="T5" s="95"/>
      <c r="U5" s="95" t="s">
        <v>501</v>
      </c>
      <c r="V5" s="95" t="s">
        <v>476</v>
      </c>
      <c r="W5" s="95">
        <f t="shared" si="1"/>
        <v>81.355111111111114</v>
      </c>
      <c r="X5" s="95"/>
      <c r="Y5" s="95"/>
      <c r="Z5" s="95"/>
      <c r="AA5" s="95"/>
      <c r="AB5" s="95"/>
    </row>
    <row r="6" spans="1:28">
      <c r="A6" s="95" t="s">
        <v>400</v>
      </c>
      <c r="B6" s="95" t="s">
        <v>455</v>
      </c>
      <c r="C6" s="95" t="s">
        <v>477</v>
      </c>
      <c r="D6" s="95">
        <v>85</v>
      </c>
      <c r="E6" s="95" t="s">
        <v>474</v>
      </c>
      <c r="F6" s="95">
        <v>82</v>
      </c>
      <c r="G6" s="95" t="s">
        <v>474</v>
      </c>
      <c r="H6" s="95">
        <v>81</v>
      </c>
      <c r="I6" s="95" t="s">
        <v>474</v>
      </c>
      <c r="J6" s="95">
        <v>76</v>
      </c>
      <c r="K6" s="95" t="s">
        <v>474</v>
      </c>
      <c r="L6" s="95">
        <v>84</v>
      </c>
      <c r="M6" s="95" t="s">
        <v>474</v>
      </c>
      <c r="N6" s="95">
        <v>83</v>
      </c>
      <c r="O6" s="95">
        <v>2</v>
      </c>
      <c r="P6" s="95"/>
      <c r="Q6" s="95"/>
      <c r="R6" s="95">
        <f t="shared" si="0"/>
        <v>81.611111111111114</v>
      </c>
      <c r="S6" s="95">
        <f t="shared" si="2"/>
        <v>18</v>
      </c>
      <c r="T6" s="95"/>
      <c r="U6" s="95" t="s">
        <v>502</v>
      </c>
      <c r="V6" s="95" t="s">
        <v>476</v>
      </c>
      <c r="W6" s="95">
        <f t="shared" si="1"/>
        <v>82.654444444444437</v>
      </c>
      <c r="X6" s="95"/>
      <c r="Y6" s="95"/>
      <c r="Z6" s="95"/>
      <c r="AA6" s="95"/>
      <c r="AB6" s="95"/>
    </row>
    <row r="7" spans="1:28">
      <c r="A7" s="95" t="s">
        <v>401</v>
      </c>
      <c r="B7" s="95" t="s">
        <v>456</v>
      </c>
      <c r="C7" s="95" t="s">
        <v>477</v>
      </c>
      <c r="D7" s="95">
        <v>90</v>
      </c>
      <c r="E7" s="95" t="s">
        <v>474</v>
      </c>
      <c r="F7" s="95">
        <v>80</v>
      </c>
      <c r="G7" s="95" t="s">
        <v>474</v>
      </c>
      <c r="H7" s="95">
        <v>81</v>
      </c>
      <c r="I7" s="95" t="s">
        <v>474</v>
      </c>
      <c r="J7" s="95">
        <v>83</v>
      </c>
      <c r="K7" s="95" t="s">
        <v>474</v>
      </c>
      <c r="L7" s="95">
        <v>83</v>
      </c>
      <c r="M7" s="95" t="s">
        <v>474</v>
      </c>
      <c r="N7" s="95">
        <v>82</v>
      </c>
      <c r="O7" s="95">
        <v>2</v>
      </c>
      <c r="P7" s="95"/>
      <c r="Q7" s="95"/>
      <c r="R7" s="95">
        <f t="shared" si="0"/>
        <v>83.055555555555557</v>
      </c>
      <c r="S7" s="95">
        <f t="shared" si="2"/>
        <v>18</v>
      </c>
      <c r="T7" s="95"/>
      <c r="U7" s="95" t="s">
        <v>311</v>
      </c>
      <c r="V7" s="95" t="s">
        <v>476</v>
      </c>
      <c r="W7" s="95">
        <f t="shared" si="1"/>
        <v>83.62222222222222</v>
      </c>
      <c r="X7" s="95"/>
      <c r="Y7" s="95"/>
      <c r="Z7" s="95"/>
      <c r="AA7" s="95"/>
      <c r="AB7" s="95"/>
    </row>
    <row r="8" spans="1:28">
      <c r="A8" s="95" t="s">
        <v>402</v>
      </c>
      <c r="B8" s="95" t="s">
        <v>457</v>
      </c>
      <c r="C8" s="95" t="s">
        <v>477</v>
      </c>
      <c r="D8" s="95">
        <v>69</v>
      </c>
      <c r="E8" s="95" t="s">
        <v>474</v>
      </c>
      <c r="F8" s="95">
        <v>73</v>
      </c>
      <c r="G8" s="95" t="s">
        <v>474</v>
      </c>
      <c r="H8" s="95">
        <v>81</v>
      </c>
      <c r="I8" s="95" t="s">
        <v>474</v>
      </c>
      <c r="J8" s="95">
        <v>83</v>
      </c>
      <c r="K8" s="95" t="s">
        <v>474</v>
      </c>
      <c r="L8" s="95">
        <v>83</v>
      </c>
      <c r="M8" s="95" t="s">
        <v>474</v>
      </c>
      <c r="N8" s="95">
        <v>76</v>
      </c>
      <c r="O8" s="95">
        <v>2</v>
      </c>
      <c r="P8" s="95"/>
      <c r="Q8" s="95"/>
      <c r="R8" s="95">
        <f t="shared" si="0"/>
        <v>77.833333333333329</v>
      </c>
      <c r="S8" s="95">
        <f t="shared" si="2"/>
        <v>18</v>
      </c>
      <c r="T8" s="95"/>
      <c r="U8" s="95" t="s">
        <v>503</v>
      </c>
      <c r="V8" s="95" t="s">
        <v>476</v>
      </c>
      <c r="W8" s="95">
        <f t="shared" si="1"/>
        <v>77.489333333333335</v>
      </c>
      <c r="X8" s="95"/>
      <c r="Y8" s="95"/>
      <c r="Z8" s="95"/>
      <c r="AA8" s="95"/>
      <c r="AB8" s="95"/>
    </row>
    <row r="9" spans="1:28">
      <c r="A9" s="95" t="s">
        <v>403</v>
      </c>
      <c r="B9" s="95" t="s">
        <v>458</v>
      </c>
      <c r="C9" s="95" t="s">
        <v>477</v>
      </c>
      <c r="D9" s="95">
        <v>86</v>
      </c>
      <c r="E9" s="95" t="s">
        <v>474</v>
      </c>
      <c r="F9" s="95">
        <v>86</v>
      </c>
      <c r="G9" s="95" t="s">
        <v>474</v>
      </c>
      <c r="H9" s="95">
        <v>82</v>
      </c>
      <c r="I9" s="95" t="s">
        <v>474</v>
      </c>
      <c r="J9" s="95">
        <v>81</v>
      </c>
      <c r="K9" s="95" t="s">
        <v>474</v>
      </c>
      <c r="L9" s="95">
        <v>83</v>
      </c>
      <c r="M9" s="95" t="s">
        <v>474</v>
      </c>
      <c r="N9" s="95">
        <v>82</v>
      </c>
      <c r="O9" s="95">
        <v>2</v>
      </c>
      <c r="P9" s="95"/>
      <c r="Q9" s="95"/>
      <c r="R9" s="95">
        <f t="shared" si="0"/>
        <v>83.277777777777771</v>
      </c>
      <c r="S9" s="95">
        <f t="shared" si="2"/>
        <v>18</v>
      </c>
      <c r="T9" s="95"/>
      <c r="U9" s="95" t="s">
        <v>272</v>
      </c>
      <c r="V9" s="95" t="s">
        <v>476</v>
      </c>
      <c r="W9" s="95">
        <f t="shared" si="1"/>
        <v>83.555111111111103</v>
      </c>
      <c r="X9" s="95"/>
      <c r="Y9" s="95"/>
      <c r="Z9" s="95"/>
      <c r="AA9" s="95"/>
      <c r="AB9" s="95"/>
    </row>
    <row r="10" spans="1:28">
      <c r="A10" s="95" t="s">
        <v>404</v>
      </c>
      <c r="B10" s="95" t="s">
        <v>454</v>
      </c>
      <c r="C10" s="95" t="s">
        <v>477</v>
      </c>
      <c r="D10" s="95">
        <v>88</v>
      </c>
      <c r="E10" s="95" t="s">
        <v>474</v>
      </c>
      <c r="F10" s="95">
        <v>84</v>
      </c>
      <c r="G10" s="95" t="s">
        <v>474</v>
      </c>
      <c r="H10" s="95">
        <v>81</v>
      </c>
      <c r="I10" s="95" t="s">
        <v>474</v>
      </c>
      <c r="J10" s="95">
        <v>88</v>
      </c>
      <c r="K10" s="95" t="s">
        <v>474</v>
      </c>
      <c r="L10" s="95">
        <v>78</v>
      </c>
      <c r="M10" s="95" t="s">
        <v>474</v>
      </c>
      <c r="N10" s="95">
        <v>85</v>
      </c>
      <c r="O10" s="95">
        <v>2</v>
      </c>
      <c r="P10" s="95"/>
      <c r="Q10" s="95"/>
      <c r="R10" s="95">
        <f t="shared" si="0"/>
        <v>83.444444444444443</v>
      </c>
      <c r="S10" s="95">
        <f t="shared" si="2"/>
        <v>18</v>
      </c>
      <c r="T10" s="95"/>
      <c r="U10" s="95" t="s">
        <v>482</v>
      </c>
      <c r="V10" s="95" t="s">
        <v>476</v>
      </c>
      <c r="W10" s="95">
        <f t="shared" si="1"/>
        <v>83.447777777777787</v>
      </c>
      <c r="X10" s="95"/>
      <c r="Y10" s="95"/>
      <c r="Z10" s="95"/>
      <c r="AA10" s="95"/>
      <c r="AB10" s="95"/>
    </row>
    <row r="11" spans="1:28">
      <c r="A11" s="95" t="s">
        <v>405</v>
      </c>
      <c r="B11" s="95" t="s">
        <v>459</v>
      </c>
      <c r="C11" s="95" t="s">
        <v>477</v>
      </c>
      <c r="D11" s="95">
        <v>86</v>
      </c>
      <c r="E11" s="95" t="s">
        <v>474</v>
      </c>
      <c r="F11" s="95">
        <v>85</v>
      </c>
      <c r="G11" s="95" t="s">
        <v>474</v>
      </c>
      <c r="H11" s="95">
        <v>83</v>
      </c>
      <c r="I11" s="95" t="s">
        <v>474</v>
      </c>
      <c r="J11" s="95">
        <v>76</v>
      </c>
      <c r="K11" s="95" t="s">
        <v>474</v>
      </c>
      <c r="L11" s="95">
        <v>84</v>
      </c>
      <c r="M11" s="95" t="s">
        <v>474</v>
      </c>
      <c r="N11" s="95">
        <v>85</v>
      </c>
      <c r="O11" s="95">
        <v>2</v>
      </c>
      <c r="P11" s="95"/>
      <c r="Q11" s="95"/>
      <c r="R11" s="95">
        <f t="shared" si="0"/>
        <v>82.777777777777771</v>
      </c>
      <c r="S11" s="95">
        <f t="shared" si="2"/>
        <v>18</v>
      </c>
      <c r="T11" s="95"/>
      <c r="U11" s="95" t="s">
        <v>504</v>
      </c>
      <c r="V11" s="95" t="s">
        <v>476</v>
      </c>
      <c r="W11" s="95">
        <f t="shared" si="1"/>
        <v>85.521111111111111</v>
      </c>
      <c r="X11" s="95"/>
      <c r="Y11" s="95"/>
      <c r="Z11" s="95"/>
      <c r="AA11" s="95"/>
      <c r="AB11" s="95"/>
    </row>
    <row r="12" spans="1:28">
      <c r="A12" s="95" t="s">
        <v>406</v>
      </c>
      <c r="B12" s="95" t="s">
        <v>460</v>
      </c>
      <c r="C12" s="95" t="s">
        <v>477</v>
      </c>
      <c r="D12" s="95">
        <v>82</v>
      </c>
      <c r="E12" s="95" t="s">
        <v>474</v>
      </c>
      <c r="F12" s="95">
        <v>85</v>
      </c>
      <c r="G12" s="95" t="s">
        <v>474</v>
      </c>
      <c r="H12" s="95">
        <v>73</v>
      </c>
      <c r="I12" s="95" t="s">
        <v>474</v>
      </c>
      <c r="J12" s="95">
        <v>78</v>
      </c>
      <c r="K12" s="95" t="s">
        <v>474</v>
      </c>
      <c r="L12" s="95">
        <v>78</v>
      </c>
      <c r="M12" s="95" t="s">
        <v>474</v>
      </c>
      <c r="N12" s="95">
        <v>82</v>
      </c>
      <c r="O12" s="95">
        <v>2</v>
      </c>
      <c r="P12" s="95"/>
      <c r="Q12" s="95"/>
      <c r="R12" s="95">
        <f t="shared" si="0"/>
        <v>78.944444444444443</v>
      </c>
      <c r="S12" s="95">
        <f t="shared" si="2"/>
        <v>18</v>
      </c>
      <c r="T12" s="95"/>
      <c r="U12" s="95" t="s">
        <v>505</v>
      </c>
      <c r="V12" s="95" t="s">
        <v>476</v>
      </c>
      <c r="W12" s="95">
        <f t="shared" si="1"/>
        <v>81.629777777777775</v>
      </c>
      <c r="X12" s="95"/>
      <c r="Y12" s="95"/>
      <c r="Z12" s="95"/>
      <c r="AA12" s="95"/>
      <c r="AB12" s="95"/>
    </row>
    <row r="13" spans="1:28">
      <c r="A13" s="95" t="s">
        <v>407</v>
      </c>
      <c r="B13" s="95" t="s">
        <v>458</v>
      </c>
      <c r="C13" s="95" t="s">
        <v>477</v>
      </c>
      <c r="D13" s="95">
        <v>82</v>
      </c>
      <c r="E13" s="95" t="s">
        <v>474</v>
      </c>
      <c r="F13" s="95">
        <v>88</v>
      </c>
      <c r="G13" s="95" t="s">
        <v>474</v>
      </c>
      <c r="H13" s="95">
        <v>83</v>
      </c>
      <c r="I13" s="95" t="s">
        <v>474</v>
      </c>
      <c r="J13" s="95">
        <v>76</v>
      </c>
      <c r="K13" s="95" t="s">
        <v>474</v>
      </c>
      <c r="L13" s="95">
        <v>84</v>
      </c>
      <c r="M13" s="95" t="s">
        <v>474</v>
      </c>
      <c r="N13" s="95">
        <v>85</v>
      </c>
      <c r="O13" s="95">
        <v>2</v>
      </c>
      <c r="P13" s="95"/>
      <c r="Q13" s="95"/>
      <c r="R13" s="95">
        <f t="shared" si="0"/>
        <v>82.777777777777771</v>
      </c>
      <c r="S13" s="95">
        <f t="shared" si="2"/>
        <v>18</v>
      </c>
      <c r="T13" s="95"/>
      <c r="U13" s="95" t="s">
        <v>506</v>
      </c>
      <c r="V13" s="95" t="s">
        <v>476</v>
      </c>
      <c r="W13" s="95">
        <f t="shared" si="1"/>
        <v>85.599111111111114</v>
      </c>
      <c r="X13" s="95"/>
      <c r="Y13" s="95"/>
      <c r="Z13" s="95"/>
      <c r="AA13" s="95"/>
      <c r="AB13" s="95"/>
    </row>
    <row r="14" spans="1:28">
      <c r="A14" s="95" t="s">
        <v>408</v>
      </c>
      <c r="B14" s="95" t="s">
        <v>461</v>
      </c>
      <c r="C14" s="95" t="s">
        <v>477</v>
      </c>
      <c r="D14" s="95">
        <v>89</v>
      </c>
      <c r="E14" s="95" t="s">
        <v>474</v>
      </c>
      <c r="F14" s="95">
        <v>80</v>
      </c>
      <c r="G14" s="95" t="s">
        <v>474</v>
      </c>
      <c r="H14" s="95">
        <v>83</v>
      </c>
      <c r="I14" s="95" t="s">
        <v>474</v>
      </c>
      <c r="J14" s="95">
        <v>76</v>
      </c>
      <c r="K14" s="95" t="s">
        <v>474</v>
      </c>
      <c r="L14" s="95">
        <v>80</v>
      </c>
      <c r="M14" s="95" t="s">
        <v>474</v>
      </c>
      <c r="N14" s="95">
        <v>85</v>
      </c>
      <c r="O14" s="95">
        <v>2</v>
      </c>
      <c r="P14" s="95"/>
      <c r="Q14" s="95"/>
      <c r="R14" s="95">
        <f t="shared" si="0"/>
        <v>82.055555555555557</v>
      </c>
      <c r="S14" s="95">
        <f t="shared" si="2"/>
        <v>18</v>
      </c>
      <c r="T14" s="95"/>
      <c r="U14" s="95" t="s">
        <v>507</v>
      </c>
      <c r="V14" s="95" t="s">
        <v>476</v>
      </c>
      <c r="W14" s="95">
        <f t="shared" si="1"/>
        <v>84.326222222222214</v>
      </c>
      <c r="X14" s="95"/>
      <c r="Y14" s="95"/>
      <c r="Z14" s="95"/>
      <c r="AA14" s="95"/>
      <c r="AB14" s="95"/>
    </row>
    <row r="15" spans="1:28">
      <c r="A15" s="95" t="s">
        <v>417</v>
      </c>
      <c r="B15" s="95" t="s">
        <v>454</v>
      </c>
      <c r="C15" s="95" t="s">
        <v>477</v>
      </c>
      <c r="D15" s="95">
        <v>78</v>
      </c>
      <c r="E15" s="95" t="s">
        <v>474</v>
      </c>
      <c r="F15" s="95">
        <v>82</v>
      </c>
      <c r="G15" s="95" t="s">
        <v>474</v>
      </c>
      <c r="H15" s="95">
        <v>83</v>
      </c>
      <c r="I15" s="95" t="s">
        <v>474</v>
      </c>
      <c r="J15" s="95">
        <v>76</v>
      </c>
      <c r="K15" s="95" t="s">
        <v>474</v>
      </c>
      <c r="L15" s="95">
        <v>80</v>
      </c>
      <c r="M15" s="95" t="s">
        <v>474</v>
      </c>
      <c r="N15" s="95">
        <v>81</v>
      </c>
      <c r="O15" s="95">
        <v>2</v>
      </c>
      <c r="P15" s="95"/>
      <c r="Q15" s="95"/>
      <c r="R15" s="95">
        <f t="shared" si="0"/>
        <v>79.666666666666671</v>
      </c>
      <c r="S15" s="95">
        <f t="shared" si="2"/>
        <v>18</v>
      </c>
      <c r="T15" s="95"/>
      <c r="U15" s="95" t="s">
        <v>508</v>
      </c>
      <c r="V15" s="95" t="s">
        <v>476</v>
      </c>
      <c r="W15" s="95">
        <f t="shared" si="1"/>
        <v>79.710666666666668</v>
      </c>
      <c r="X15" s="95"/>
      <c r="Y15" s="95"/>
      <c r="Z15" s="95"/>
      <c r="AA15" s="95"/>
      <c r="AB15" s="95"/>
    </row>
    <row r="16" spans="1:28">
      <c r="A16" s="95" t="s">
        <v>418</v>
      </c>
      <c r="B16" s="95" t="s">
        <v>459</v>
      </c>
      <c r="C16" s="95" t="s">
        <v>477</v>
      </c>
      <c r="D16" s="95">
        <v>75</v>
      </c>
      <c r="E16" s="95" t="s">
        <v>474</v>
      </c>
      <c r="F16" s="95">
        <v>84</v>
      </c>
      <c r="G16" s="95" t="s">
        <v>474</v>
      </c>
      <c r="H16" s="95">
        <v>81</v>
      </c>
      <c r="I16" s="95" t="s">
        <v>474</v>
      </c>
      <c r="J16" s="95">
        <v>76</v>
      </c>
      <c r="K16" s="95" t="s">
        <v>474</v>
      </c>
      <c r="L16" s="95">
        <v>80</v>
      </c>
      <c r="M16" s="95" t="s">
        <v>474</v>
      </c>
      <c r="N16" s="95">
        <v>77</v>
      </c>
      <c r="O16" s="95">
        <v>2</v>
      </c>
      <c r="P16" s="95"/>
      <c r="Q16" s="95"/>
      <c r="R16" s="95">
        <f t="shared" si="0"/>
        <v>78.888888888888886</v>
      </c>
      <c r="S16" s="95">
        <f t="shared" si="2"/>
        <v>18</v>
      </c>
      <c r="T16" s="95"/>
      <c r="U16" s="95" t="s">
        <v>98</v>
      </c>
      <c r="V16" s="95" t="s">
        <v>476</v>
      </c>
      <c r="W16" s="95">
        <f t="shared" si="1"/>
        <v>78.99155555555555</v>
      </c>
      <c r="X16" s="95"/>
      <c r="Y16" s="95"/>
      <c r="Z16" s="95"/>
      <c r="AA16" s="95"/>
      <c r="AB16" s="95"/>
    </row>
    <row r="17" spans="1:28">
      <c r="A17" s="95" t="s">
        <v>420</v>
      </c>
      <c r="B17" s="95" t="s">
        <v>465</v>
      </c>
      <c r="C17" s="95" t="s">
        <v>477</v>
      </c>
      <c r="D17" s="95">
        <v>78</v>
      </c>
      <c r="E17" s="95" t="s">
        <v>474</v>
      </c>
      <c r="F17" s="95">
        <v>78</v>
      </c>
      <c r="G17" s="95" t="s">
        <v>474</v>
      </c>
      <c r="H17" s="95">
        <v>79</v>
      </c>
      <c r="I17" s="95" t="s">
        <v>474</v>
      </c>
      <c r="J17" s="95">
        <v>76</v>
      </c>
      <c r="K17" s="95" t="s">
        <v>474</v>
      </c>
      <c r="L17" s="95">
        <v>78</v>
      </c>
      <c r="M17" s="95" t="s">
        <v>474</v>
      </c>
      <c r="N17" s="95">
        <v>82</v>
      </c>
      <c r="O17" s="95">
        <v>2</v>
      </c>
      <c r="P17" s="95"/>
      <c r="Q17" s="95"/>
      <c r="R17" s="95">
        <f t="shared" si="0"/>
        <v>78.222222222222229</v>
      </c>
      <c r="S17" s="95">
        <f t="shared" si="2"/>
        <v>18</v>
      </c>
      <c r="T17" s="95"/>
      <c r="U17" s="95" t="s">
        <v>509</v>
      </c>
      <c r="V17" s="95" t="s">
        <v>476</v>
      </c>
      <c r="W17" s="95">
        <f t="shared" si="1"/>
        <v>79.036888888888882</v>
      </c>
      <c r="X17" s="95"/>
      <c r="Y17" s="95"/>
      <c r="Z17" s="95"/>
      <c r="AA17" s="95"/>
      <c r="AB17" s="95"/>
    </row>
    <row r="18" spans="1:28">
      <c r="A18" s="95" t="s">
        <v>423</v>
      </c>
      <c r="B18" s="95" t="s">
        <v>466</v>
      </c>
      <c r="C18" s="95" t="s">
        <v>477</v>
      </c>
      <c r="D18" s="95">
        <v>70</v>
      </c>
      <c r="E18" s="95" t="s">
        <v>474</v>
      </c>
      <c r="F18" s="95">
        <v>81</v>
      </c>
      <c r="G18" s="95" t="s">
        <v>474</v>
      </c>
      <c r="H18" s="95">
        <v>81</v>
      </c>
      <c r="I18" s="95" t="s">
        <v>474</v>
      </c>
      <c r="J18" s="95">
        <v>88</v>
      </c>
      <c r="K18" s="95" t="s">
        <v>474</v>
      </c>
      <c r="L18" s="95">
        <v>78</v>
      </c>
      <c r="M18" s="95" t="s">
        <v>474</v>
      </c>
      <c r="N18" s="95">
        <v>74</v>
      </c>
      <c r="O18" s="95">
        <v>2</v>
      </c>
      <c r="P18" s="95"/>
      <c r="Q18" s="95"/>
      <c r="R18" s="95">
        <f t="shared" si="0"/>
        <v>78.166666666666671</v>
      </c>
      <c r="S18" s="95">
        <f t="shared" si="2"/>
        <v>18</v>
      </c>
      <c r="T18" s="95"/>
      <c r="U18" s="95" t="s">
        <v>59</v>
      </c>
      <c r="V18" s="95" t="s">
        <v>476</v>
      </c>
      <c r="W18" s="95">
        <f t="shared" si="1"/>
        <v>78.588666666666668</v>
      </c>
      <c r="X18" s="95"/>
      <c r="Y18" s="95"/>
      <c r="Z18" s="95"/>
      <c r="AA18" s="95"/>
      <c r="AB18" s="95"/>
    </row>
    <row r="19" spans="1:28">
      <c r="A19" s="95" t="s">
        <v>424</v>
      </c>
      <c r="B19" s="95" t="s">
        <v>456</v>
      </c>
      <c r="C19" s="95" t="s">
        <v>477</v>
      </c>
      <c r="D19" s="95">
        <v>78</v>
      </c>
      <c r="E19" s="95" t="s">
        <v>474</v>
      </c>
      <c r="F19" s="95">
        <v>81</v>
      </c>
      <c r="G19" s="95" t="s">
        <v>474</v>
      </c>
      <c r="H19" s="95">
        <v>81</v>
      </c>
      <c r="I19" s="95" t="s">
        <v>474</v>
      </c>
      <c r="J19" s="95">
        <v>88</v>
      </c>
      <c r="K19" s="95" t="s">
        <v>474</v>
      </c>
      <c r="L19" s="95">
        <v>80</v>
      </c>
      <c r="M19" s="95" t="s">
        <v>474</v>
      </c>
      <c r="N19" s="95">
        <v>81</v>
      </c>
      <c r="O19" s="95">
        <v>2</v>
      </c>
      <c r="P19" s="95"/>
      <c r="Q19" s="95"/>
      <c r="R19" s="95">
        <f t="shared" si="0"/>
        <v>81.444444444444443</v>
      </c>
      <c r="S19" s="95">
        <f t="shared" si="2"/>
        <v>18</v>
      </c>
      <c r="T19" s="95"/>
      <c r="U19" s="95" t="s">
        <v>510</v>
      </c>
      <c r="V19" s="95" t="s">
        <v>476</v>
      </c>
      <c r="W19" s="95">
        <f t="shared" si="1"/>
        <v>78.813777777777773</v>
      </c>
      <c r="X19" s="95"/>
      <c r="Y19" s="95"/>
      <c r="Z19" s="95"/>
      <c r="AA19" s="95"/>
      <c r="AB19" s="95"/>
    </row>
    <row r="20" spans="1:28">
      <c r="A20" s="95" t="s">
        <v>425</v>
      </c>
      <c r="B20" s="95" t="s">
        <v>461</v>
      </c>
      <c r="C20" s="95" t="s">
        <v>477</v>
      </c>
      <c r="D20" s="95">
        <v>86</v>
      </c>
      <c r="E20" s="95" t="s">
        <v>474</v>
      </c>
      <c r="F20" s="95">
        <v>88</v>
      </c>
      <c r="G20" s="95" t="s">
        <v>474</v>
      </c>
      <c r="H20" s="95">
        <v>81</v>
      </c>
      <c r="I20" s="95" t="s">
        <v>474</v>
      </c>
      <c r="J20" s="95">
        <v>76</v>
      </c>
      <c r="K20" s="95" t="s">
        <v>474</v>
      </c>
      <c r="L20" s="95">
        <v>84</v>
      </c>
      <c r="M20" s="95" t="s">
        <v>474</v>
      </c>
      <c r="N20" s="95">
        <v>84</v>
      </c>
      <c r="O20" s="95">
        <v>2</v>
      </c>
      <c r="P20" s="95"/>
      <c r="Q20" s="95"/>
      <c r="R20" s="95">
        <f t="shared" si="0"/>
        <v>83.111111111111114</v>
      </c>
      <c r="S20" s="95">
        <f t="shared" si="2"/>
        <v>18</v>
      </c>
      <c r="T20" s="95"/>
      <c r="U20" s="95" t="s">
        <v>511</v>
      </c>
      <c r="V20" s="95" t="s">
        <v>476</v>
      </c>
      <c r="W20" s="95">
        <f t="shared" si="1"/>
        <v>84.454444444444448</v>
      </c>
      <c r="X20" s="95"/>
      <c r="Y20" s="95"/>
      <c r="Z20" s="95"/>
      <c r="AA20" s="95"/>
      <c r="AB20" s="95"/>
    </row>
    <row r="21" spans="1:28">
      <c r="A21" s="95" t="s">
        <v>427</v>
      </c>
      <c r="B21" s="95" t="s">
        <v>455</v>
      </c>
      <c r="C21" s="95" t="s">
        <v>477</v>
      </c>
      <c r="D21" s="95">
        <v>75</v>
      </c>
      <c r="E21" s="95" t="s">
        <v>474</v>
      </c>
      <c r="F21" s="95">
        <v>79</v>
      </c>
      <c r="G21" s="95" t="s">
        <v>474</v>
      </c>
      <c r="H21" s="95">
        <v>79</v>
      </c>
      <c r="I21" s="95" t="s">
        <v>474</v>
      </c>
      <c r="J21" s="95">
        <v>76</v>
      </c>
      <c r="K21" s="95" t="s">
        <v>474</v>
      </c>
      <c r="L21" s="95">
        <v>82</v>
      </c>
      <c r="M21" s="95" t="s">
        <v>474</v>
      </c>
      <c r="N21" s="95">
        <v>83</v>
      </c>
      <c r="O21" s="95">
        <v>2</v>
      </c>
      <c r="P21" s="95"/>
      <c r="Q21" s="95"/>
      <c r="R21" s="95">
        <f t="shared" si="0"/>
        <v>78.777777777777771</v>
      </c>
      <c r="S21" s="95">
        <f t="shared" si="2"/>
        <v>18</v>
      </c>
      <c r="T21" s="95"/>
      <c r="U21" s="95" t="s">
        <v>512</v>
      </c>
      <c r="V21" s="95" t="s">
        <v>476</v>
      </c>
      <c r="W21" s="95">
        <f t="shared" si="1"/>
        <v>78.545111111111112</v>
      </c>
      <c r="X21" s="95"/>
      <c r="Y21" s="95"/>
      <c r="Z21" s="95"/>
      <c r="AA21" s="95"/>
      <c r="AB21" s="95"/>
    </row>
    <row r="22" spans="1:28">
      <c r="A22" s="95" t="s">
        <v>428</v>
      </c>
      <c r="B22" s="95" t="s">
        <v>455</v>
      </c>
      <c r="C22" s="95" t="s">
        <v>477</v>
      </c>
      <c r="D22" s="95">
        <v>83</v>
      </c>
      <c r="E22" s="95" t="s">
        <v>474</v>
      </c>
      <c r="F22" s="95">
        <v>85</v>
      </c>
      <c r="G22" s="95" t="s">
        <v>474</v>
      </c>
      <c r="H22" s="95">
        <v>81</v>
      </c>
      <c r="I22" s="95" t="s">
        <v>474</v>
      </c>
      <c r="J22" s="95">
        <v>83</v>
      </c>
      <c r="K22" s="95" t="s">
        <v>474</v>
      </c>
      <c r="L22" s="95">
        <v>78</v>
      </c>
      <c r="M22" s="95" t="s">
        <v>474</v>
      </c>
      <c r="N22" s="95">
        <v>77</v>
      </c>
      <c r="O22" s="95">
        <v>2</v>
      </c>
      <c r="P22" s="95"/>
      <c r="Q22" s="95"/>
      <c r="R22" s="95">
        <f t="shared" si="0"/>
        <v>81.277777777777771</v>
      </c>
      <c r="S22" s="95">
        <f t="shared" si="2"/>
        <v>18</v>
      </c>
      <c r="T22" s="95"/>
      <c r="U22" s="95" t="s">
        <v>513</v>
      </c>
      <c r="V22" s="95" t="s">
        <v>476</v>
      </c>
      <c r="W22" s="95">
        <f t="shared" si="1"/>
        <v>80.493111111111119</v>
      </c>
      <c r="X22" s="95"/>
      <c r="Y22" s="95"/>
      <c r="Z22" s="95"/>
      <c r="AA22" s="95"/>
      <c r="AB22" s="95"/>
    </row>
    <row r="23" spans="1:28">
      <c r="A23" s="95" t="s">
        <v>429</v>
      </c>
      <c r="B23" s="95" t="s">
        <v>454</v>
      </c>
      <c r="C23" s="95" t="s">
        <v>477</v>
      </c>
      <c r="D23" s="95">
        <v>86</v>
      </c>
      <c r="E23" s="95" t="s">
        <v>474</v>
      </c>
      <c r="F23" s="95">
        <v>81</v>
      </c>
      <c r="G23" s="95" t="s">
        <v>474</v>
      </c>
      <c r="H23" s="95">
        <v>81</v>
      </c>
      <c r="I23" s="95" t="s">
        <v>474</v>
      </c>
      <c r="J23" s="95">
        <v>84</v>
      </c>
      <c r="K23" s="95" t="s">
        <v>474</v>
      </c>
      <c r="L23" s="95">
        <v>83</v>
      </c>
      <c r="M23" s="95" t="s">
        <v>474</v>
      </c>
      <c r="N23" s="95">
        <v>85</v>
      </c>
      <c r="O23" s="95">
        <v>2</v>
      </c>
      <c r="P23" s="95"/>
      <c r="Q23" s="95"/>
      <c r="R23" s="95">
        <f t="shared" si="0"/>
        <v>82.777777777777771</v>
      </c>
      <c r="S23" s="95">
        <f t="shared" si="2"/>
        <v>18</v>
      </c>
      <c r="T23" s="95"/>
      <c r="U23" s="95" t="s">
        <v>272</v>
      </c>
      <c r="V23" s="95" t="s">
        <v>476</v>
      </c>
      <c r="W23" s="95">
        <f t="shared" si="1"/>
        <v>83.3551111111111</v>
      </c>
      <c r="X23" s="95"/>
      <c r="Y23" s="95"/>
      <c r="Z23" s="95"/>
      <c r="AA23" s="95"/>
      <c r="AB23" s="95"/>
    </row>
    <row r="24" spans="1:28">
      <c r="A24" s="95" t="s">
        <v>430</v>
      </c>
      <c r="B24" s="95" t="s">
        <v>455</v>
      </c>
      <c r="C24" s="95" t="s">
        <v>477</v>
      </c>
      <c r="D24" s="95">
        <v>70</v>
      </c>
      <c r="E24" s="95" t="s">
        <v>474</v>
      </c>
      <c r="F24" s="95">
        <v>73</v>
      </c>
      <c r="G24" s="95" t="s">
        <v>474</v>
      </c>
      <c r="H24" s="95">
        <v>73</v>
      </c>
      <c r="I24" s="95" t="s">
        <v>474</v>
      </c>
      <c r="J24" s="95">
        <v>78</v>
      </c>
      <c r="K24" s="95" t="s">
        <v>474</v>
      </c>
      <c r="L24" s="95">
        <v>83</v>
      </c>
      <c r="M24" s="95" t="s">
        <v>474</v>
      </c>
      <c r="N24" s="95">
        <v>80</v>
      </c>
      <c r="O24" s="95">
        <v>2</v>
      </c>
      <c r="P24" s="95"/>
      <c r="Q24" s="95"/>
      <c r="R24" s="95">
        <f t="shared" si="0"/>
        <v>76.111111111111114</v>
      </c>
      <c r="S24" s="95">
        <f t="shared" si="2"/>
        <v>18</v>
      </c>
      <c r="T24" s="95"/>
      <c r="U24" s="95" t="s">
        <v>514</v>
      </c>
      <c r="V24" s="95" t="s">
        <v>476</v>
      </c>
      <c r="W24" s="95">
        <f t="shared" si="1"/>
        <v>78.114444444444445</v>
      </c>
      <c r="X24" s="95"/>
      <c r="Y24" s="95"/>
      <c r="Z24" s="95"/>
      <c r="AA24" s="95"/>
      <c r="AB24" s="95"/>
    </row>
    <row r="25" spans="1:28">
      <c r="A25" s="95" t="s">
        <v>434</v>
      </c>
      <c r="B25" s="95" t="s">
        <v>458</v>
      </c>
      <c r="C25" s="95" t="s">
        <v>477</v>
      </c>
      <c r="D25" s="95">
        <v>78</v>
      </c>
      <c r="E25" s="95" t="s">
        <v>474</v>
      </c>
      <c r="F25" s="95">
        <v>80</v>
      </c>
      <c r="G25" s="95" t="s">
        <v>474</v>
      </c>
      <c r="H25" s="95">
        <v>79</v>
      </c>
      <c r="I25" s="95" t="s">
        <v>474</v>
      </c>
      <c r="J25" s="95">
        <v>76</v>
      </c>
      <c r="K25" s="95" t="s">
        <v>474</v>
      </c>
      <c r="L25" s="95">
        <v>79</v>
      </c>
      <c r="M25" s="95" t="s">
        <v>474</v>
      </c>
      <c r="N25" s="95">
        <v>84</v>
      </c>
      <c r="O25" s="95">
        <v>2</v>
      </c>
      <c r="P25" s="95"/>
      <c r="Q25" s="95"/>
      <c r="R25" s="95">
        <f t="shared" si="0"/>
        <v>79.166666666666671</v>
      </c>
      <c r="S25" s="95">
        <f t="shared" si="2"/>
        <v>18</v>
      </c>
      <c r="T25" s="95"/>
      <c r="U25" s="95" t="s">
        <v>469</v>
      </c>
      <c r="V25" s="95" t="s">
        <v>476</v>
      </c>
      <c r="W25" s="95">
        <f t="shared" si="1"/>
        <v>80.284666666666681</v>
      </c>
      <c r="X25" s="95"/>
      <c r="Y25" s="95"/>
      <c r="Z25" s="95"/>
      <c r="AA25" s="95"/>
      <c r="AB25" s="95"/>
    </row>
    <row r="26" spans="1:28">
      <c r="A26" s="95" t="s">
        <v>436</v>
      </c>
      <c r="B26" s="95" t="s">
        <v>468</v>
      </c>
      <c r="C26" s="95" t="s">
        <v>477</v>
      </c>
      <c r="D26" s="95">
        <v>72</v>
      </c>
      <c r="E26" s="95" t="s">
        <v>474</v>
      </c>
      <c r="F26" s="95">
        <v>68</v>
      </c>
      <c r="G26" s="95" t="s">
        <v>474</v>
      </c>
      <c r="H26" s="95">
        <v>79</v>
      </c>
      <c r="I26" s="95" t="s">
        <v>474</v>
      </c>
      <c r="J26" s="95">
        <v>76</v>
      </c>
      <c r="K26" s="95" t="s">
        <v>474</v>
      </c>
      <c r="L26" s="95">
        <v>83</v>
      </c>
      <c r="M26" s="95" t="s">
        <v>474</v>
      </c>
      <c r="N26" s="95">
        <v>79</v>
      </c>
      <c r="O26" s="95">
        <v>2</v>
      </c>
      <c r="P26" s="95"/>
      <c r="Q26" s="95"/>
      <c r="R26" s="95">
        <f t="shared" si="0"/>
        <v>75.722222222222229</v>
      </c>
      <c r="S26" s="95">
        <f t="shared" si="2"/>
        <v>18</v>
      </c>
      <c r="T26" s="95"/>
      <c r="U26" s="95" t="s">
        <v>515</v>
      </c>
      <c r="V26" s="95" t="s">
        <v>476</v>
      </c>
      <c r="W26" s="95">
        <f t="shared" si="1"/>
        <v>74.358888888888885</v>
      </c>
      <c r="X26" s="95"/>
      <c r="Y26" s="95"/>
      <c r="Z26" s="95"/>
      <c r="AA26" s="95"/>
      <c r="AB26" s="95"/>
    </row>
    <row r="27" spans="1:28">
      <c r="A27" s="95" t="s">
        <v>437</v>
      </c>
      <c r="B27" s="95" t="s">
        <v>459</v>
      </c>
      <c r="C27" s="95" t="s">
        <v>477</v>
      </c>
      <c r="D27" s="95">
        <v>83</v>
      </c>
      <c r="E27" s="95" t="s">
        <v>474</v>
      </c>
      <c r="F27" s="95">
        <v>83</v>
      </c>
      <c r="G27" s="95" t="s">
        <v>474</v>
      </c>
      <c r="H27" s="95">
        <v>81</v>
      </c>
      <c r="I27" s="95" t="s">
        <v>474</v>
      </c>
      <c r="J27" s="95">
        <v>84</v>
      </c>
      <c r="K27" s="95" t="s">
        <v>474</v>
      </c>
      <c r="L27" s="95">
        <v>82</v>
      </c>
      <c r="M27" s="95" t="s">
        <v>474</v>
      </c>
      <c r="N27" s="95">
        <v>81</v>
      </c>
      <c r="O27" s="95">
        <v>2</v>
      </c>
      <c r="P27" s="95"/>
      <c r="Q27" s="95"/>
      <c r="R27" s="95">
        <f t="shared" si="0"/>
        <v>82.166666666666671</v>
      </c>
      <c r="S27" s="95">
        <f>C:C+E:E+G:G+I:I+K:K+M:M+O:O+Q:Q</f>
        <v>18</v>
      </c>
      <c r="T27" s="95"/>
      <c r="U27" s="95" t="s">
        <v>516</v>
      </c>
      <c r="V27" s="95" t="s">
        <v>476</v>
      </c>
      <c r="W27" s="95">
        <f t="shared" ref="W27:W34" si="3">R27*0.4+U27*0.6</f>
        <v>81.50266666666667</v>
      </c>
      <c r="X27" s="95"/>
      <c r="Y27" s="95"/>
      <c r="Z27" s="95"/>
      <c r="AA27" s="95"/>
      <c r="AB27" s="95"/>
    </row>
    <row r="28" spans="1:28">
      <c r="A28" s="95" t="s">
        <v>438</v>
      </c>
      <c r="B28" s="95" t="s">
        <v>458</v>
      </c>
      <c r="C28" s="95" t="s">
        <v>477</v>
      </c>
      <c r="D28" s="95">
        <v>81</v>
      </c>
      <c r="E28" s="95" t="s">
        <v>474</v>
      </c>
      <c r="F28" s="95">
        <v>85</v>
      </c>
      <c r="G28" s="95" t="s">
        <v>474</v>
      </c>
      <c r="H28" s="95">
        <v>81</v>
      </c>
      <c r="I28" s="95" t="s">
        <v>474</v>
      </c>
      <c r="J28" s="95">
        <v>84</v>
      </c>
      <c r="K28" s="95" t="s">
        <v>474</v>
      </c>
      <c r="L28" s="95">
        <v>80</v>
      </c>
      <c r="M28" s="95" t="s">
        <v>474</v>
      </c>
      <c r="N28" s="95">
        <v>85</v>
      </c>
      <c r="O28" s="95">
        <v>2</v>
      </c>
      <c r="P28" s="95"/>
      <c r="Q28" s="95"/>
      <c r="R28" s="95">
        <f t="shared" si="0"/>
        <v>82.444444444444443</v>
      </c>
      <c r="S28" s="95">
        <f t="shared" si="2"/>
        <v>18</v>
      </c>
      <c r="T28" s="95"/>
      <c r="U28" s="95" t="s">
        <v>517</v>
      </c>
      <c r="V28" s="95" t="s">
        <v>476</v>
      </c>
      <c r="W28" s="95">
        <f t="shared" si="3"/>
        <v>80.167777777777786</v>
      </c>
      <c r="X28" s="95"/>
      <c r="Y28" s="95"/>
      <c r="Z28" s="95"/>
      <c r="AA28" s="95"/>
      <c r="AB28" s="95"/>
    </row>
    <row r="29" spans="1:28">
      <c r="A29" s="95" t="s">
        <v>439</v>
      </c>
      <c r="B29" s="95" t="s">
        <v>466</v>
      </c>
      <c r="C29" s="95" t="s">
        <v>477</v>
      </c>
      <c r="D29" s="95">
        <v>85</v>
      </c>
      <c r="E29" s="95" t="s">
        <v>474</v>
      </c>
      <c r="F29" s="95">
        <v>71</v>
      </c>
      <c r="G29" s="95" t="s">
        <v>474</v>
      </c>
      <c r="H29" s="95">
        <v>81</v>
      </c>
      <c r="I29" s="95" t="s">
        <v>474</v>
      </c>
      <c r="J29" s="95">
        <v>84</v>
      </c>
      <c r="K29" s="95" t="s">
        <v>474</v>
      </c>
      <c r="L29" s="95">
        <v>82</v>
      </c>
      <c r="M29" s="95" t="s">
        <v>474</v>
      </c>
      <c r="N29" s="95">
        <v>89</v>
      </c>
      <c r="O29" s="95">
        <v>2</v>
      </c>
      <c r="P29" s="95"/>
      <c r="Q29" s="95"/>
      <c r="R29" s="95">
        <f t="shared" si="0"/>
        <v>80.666666666666671</v>
      </c>
      <c r="S29" s="95">
        <f t="shared" si="2"/>
        <v>18</v>
      </c>
      <c r="T29" s="95"/>
      <c r="U29" s="95" t="s">
        <v>518</v>
      </c>
      <c r="V29" s="95" t="s">
        <v>476</v>
      </c>
      <c r="W29" s="95">
        <f t="shared" si="3"/>
        <v>81.526666666666671</v>
      </c>
      <c r="X29" s="95"/>
      <c r="Y29" s="95"/>
      <c r="Z29" s="95"/>
      <c r="AA29" s="95"/>
      <c r="AB29" s="95"/>
    </row>
    <row r="30" spans="1:28">
      <c r="A30" s="95" t="s">
        <v>440</v>
      </c>
      <c r="B30" s="95" t="s">
        <v>458</v>
      </c>
      <c r="C30" s="95" t="s">
        <v>477</v>
      </c>
      <c r="D30" s="95">
        <v>88</v>
      </c>
      <c r="E30" s="95" t="s">
        <v>474</v>
      </c>
      <c r="F30" s="95">
        <v>82</v>
      </c>
      <c r="G30" s="95" t="s">
        <v>474</v>
      </c>
      <c r="H30" s="95">
        <v>73</v>
      </c>
      <c r="I30" s="95" t="s">
        <v>474</v>
      </c>
      <c r="J30" s="95">
        <v>78</v>
      </c>
      <c r="K30" s="95" t="s">
        <v>474</v>
      </c>
      <c r="L30" s="95">
        <v>84</v>
      </c>
      <c r="M30" s="95" t="s">
        <v>474</v>
      </c>
      <c r="N30" s="95">
        <v>85</v>
      </c>
      <c r="O30" s="95">
        <v>2</v>
      </c>
      <c r="P30" s="95"/>
      <c r="Q30" s="95"/>
      <c r="R30" s="95">
        <f t="shared" si="0"/>
        <v>81.444444444444443</v>
      </c>
      <c r="S30" s="95">
        <f t="shared" si="2"/>
        <v>18</v>
      </c>
      <c r="T30" s="95"/>
      <c r="U30" s="95" t="s">
        <v>519</v>
      </c>
      <c r="V30" s="95" t="s">
        <v>476</v>
      </c>
      <c r="W30" s="95">
        <f t="shared" si="3"/>
        <v>83.091777777777764</v>
      </c>
      <c r="X30" s="95"/>
      <c r="Y30" s="95"/>
      <c r="Z30" s="95"/>
      <c r="AA30" s="95"/>
      <c r="AB30" s="95"/>
    </row>
    <row r="31" spans="1:28">
      <c r="A31" s="95" t="s">
        <v>443</v>
      </c>
      <c r="B31" s="95" t="s">
        <v>455</v>
      </c>
      <c r="C31" s="95" t="s">
        <v>477</v>
      </c>
      <c r="D31" s="95">
        <v>70</v>
      </c>
      <c r="E31" s="95" t="s">
        <v>474</v>
      </c>
      <c r="F31" s="95">
        <v>72</v>
      </c>
      <c r="G31" s="95" t="s">
        <v>474</v>
      </c>
      <c r="H31" s="95">
        <v>73</v>
      </c>
      <c r="I31" s="95" t="s">
        <v>474</v>
      </c>
      <c r="J31" s="95">
        <v>78</v>
      </c>
      <c r="K31" s="95" t="s">
        <v>474</v>
      </c>
      <c r="L31" s="95">
        <v>83</v>
      </c>
      <c r="M31" s="95" t="s">
        <v>474</v>
      </c>
      <c r="N31" s="95">
        <v>82</v>
      </c>
      <c r="O31" s="95">
        <v>2</v>
      </c>
      <c r="P31" s="95"/>
      <c r="Q31" s="95"/>
      <c r="R31" s="95">
        <f t="shared" si="0"/>
        <v>76.166666666666671</v>
      </c>
      <c r="S31" s="95">
        <f t="shared" si="2"/>
        <v>18</v>
      </c>
      <c r="T31" s="95"/>
      <c r="U31" s="95" t="s">
        <v>520</v>
      </c>
      <c r="V31" s="95" t="s">
        <v>476</v>
      </c>
      <c r="W31" s="95">
        <f t="shared" si="3"/>
        <v>76.876666666666665</v>
      </c>
      <c r="X31" s="95"/>
      <c r="Y31" s="95"/>
      <c r="Z31" s="95"/>
      <c r="AA31" s="95"/>
      <c r="AB31" s="95"/>
    </row>
    <row r="32" spans="1:28">
      <c r="A32" s="95" t="s">
        <v>447</v>
      </c>
      <c r="B32" s="95" t="s">
        <v>455</v>
      </c>
      <c r="C32" s="95" t="s">
        <v>477</v>
      </c>
      <c r="D32" s="95">
        <v>70</v>
      </c>
      <c r="E32" s="95" t="s">
        <v>474</v>
      </c>
      <c r="F32" s="95">
        <v>74</v>
      </c>
      <c r="G32" s="95" t="s">
        <v>474</v>
      </c>
      <c r="H32" s="95">
        <v>81</v>
      </c>
      <c r="I32" s="95" t="s">
        <v>474</v>
      </c>
      <c r="J32" s="95">
        <v>76</v>
      </c>
      <c r="K32" s="95" t="s">
        <v>474</v>
      </c>
      <c r="L32" s="95">
        <v>82</v>
      </c>
      <c r="M32" s="95" t="s">
        <v>474</v>
      </c>
      <c r="N32" s="95">
        <v>81</v>
      </c>
      <c r="O32" s="95">
        <v>2</v>
      </c>
      <c r="P32" s="95"/>
      <c r="Q32" s="95"/>
      <c r="R32" s="95">
        <f t="shared" si="0"/>
        <v>77.222222222222229</v>
      </c>
      <c r="S32" s="95">
        <f t="shared" si="2"/>
        <v>18</v>
      </c>
      <c r="T32" s="95"/>
      <c r="U32" s="95" t="s">
        <v>521</v>
      </c>
      <c r="V32" s="95" t="s">
        <v>476</v>
      </c>
      <c r="W32" s="95">
        <f t="shared" si="3"/>
        <v>76.74088888888889</v>
      </c>
      <c r="X32" s="95"/>
      <c r="Y32" s="95"/>
      <c r="Z32" s="95"/>
      <c r="AA32" s="95"/>
      <c r="AB32" s="95"/>
    </row>
    <row r="33" spans="1:28">
      <c r="A33" s="95" t="s">
        <v>449</v>
      </c>
      <c r="B33" s="95" t="s">
        <v>453</v>
      </c>
      <c r="C33" s="95" t="s">
        <v>477</v>
      </c>
      <c r="D33" s="95">
        <v>78</v>
      </c>
      <c r="E33" s="95" t="s">
        <v>474</v>
      </c>
      <c r="F33" s="95">
        <v>81</v>
      </c>
      <c r="G33" s="95" t="s">
        <v>474</v>
      </c>
      <c r="H33" s="95">
        <v>81</v>
      </c>
      <c r="I33" s="95" t="s">
        <v>474</v>
      </c>
      <c r="J33" s="95">
        <v>88</v>
      </c>
      <c r="K33" s="95" t="s">
        <v>474</v>
      </c>
      <c r="L33" s="95">
        <v>80</v>
      </c>
      <c r="M33" s="95" t="s">
        <v>474</v>
      </c>
      <c r="N33" s="95">
        <v>82</v>
      </c>
      <c r="O33" s="95">
        <v>2</v>
      </c>
      <c r="P33" s="95"/>
      <c r="Q33" s="95"/>
      <c r="R33" s="95">
        <f t="shared" si="0"/>
        <v>81.833333333333329</v>
      </c>
      <c r="S33" s="95">
        <f t="shared" si="2"/>
        <v>18</v>
      </c>
      <c r="T33" s="95"/>
      <c r="U33" s="95" t="s">
        <v>471</v>
      </c>
      <c r="V33" s="95" t="s">
        <v>476</v>
      </c>
      <c r="W33" s="95">
        <f t="shared" si="3"/>
        <v>80.271333333333331</v>
      </c>
      <c r="X33" s="95"/>
      <c r="Y33" s="95"/>
      <c r="Z33" s="95"/>
      <c r="AA33" s="95"/>
      <c r="AB33" s="95"/>
    </row>
    <row r="34" spans="1:28">
      <c r="A34" s="103" t="s">
        <v>451</v>
      </c>
      <c r="B34" s="103" t="s">
        <v>452</v>
      </c>
      <c r="C34" s="103" t="s">
        <v>477</v>
      </c>
      <c r="D34" s="103">
        <v>78</v>
      </c>
      <c r="E34" s="103" t="s">
        <v>474</v>
      </c>
      <c r="F34" s="103">
        <v>85</v>
      </c>
      <c r="G34" s="103" t="s">
        <v>474</v>
      </c>
      <c r="H34" s="103">
        <v>81</v>
      </c>
      <c r="I34" s="103" t="s">
        <v>474</v>
      </c>
      <c r="J34" s="103">
        <v>83</v>
      </c>
      <c r="K34" s="103" t="s">
        <v>474</v>
      </c>
      <c r="L34" s="103">
        <v>83</v>
      </c>
      <c r="M34" s="103" t="s">
        <v>474</v>
      </c>
      <c r="N34" s="103">
        <v>85</v>
      </c>
      <c r="O34" s="103">
        <v>2</v>
      </c>
      <c r="P34" s="103"/>
      <c r="Q34" s="103"/>
      <c r="R34" s="103">
        <f t="shared" si="0"/>
        <v>82.444444444444443</v>
      </c>
      <c r="S34" s="103">
        <f t="shared" si="2"/>
        <v>18</v>
      </c>
      <c r="T34" s="103"/>
      <c r="U34" s="103" t="s">
        <v>522</v>
      </c>
      <c r="V34" s="95" t="s">
        <v>476</v>
      </c>
      <c r="W34" s="103">
        <f t="shared" si="3"/>
        <v>83.767777777777781</v>
      </c>
      <c r="X34" s="103"/>
      <c r="Y34" s="103"/>
      <c r="Z34" s="103"/>
      <c r="AA34" s="103"/>
      <c r="AB34" s="103"/>
    </row>
  </sheetData>
  <mergeCells count="13">
    <mergeCell ref="T1:T2"/>
    <mergeCell ref="A1:A2"/>
    <mergeCell ref="B1:Q1"/>
    <mergeCell ref="R1:R2"/>
    <mergeCell ref="S1:S2"/>
    <mergeCell ref="AA1:AA2"/>
    <mergeCell ref="AB1:AB2"/>
    <mergeCell ref="U1:U2"/>
    <mergeCell ref="V1:V2"/>
    <mergeCell ref="W1:W2"/>
    <mergeCell ref="X1:X2"/>
    <mergeCell ref="Y1:Y2"/>
    <mergeCell ref="Z1:Z2"/>
  </mergeCells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41"/>
  <sheetViews>
    <sheetView tabSelected="1" zoomScale="55" zoomScaleNormal="55" workbookViewId="0">
      <selection activeCell="U60" sqref="U60"/>
    </sheetView>
  </sheetViews>
  <sheetFormatPr defaultRowHeight="14.25"/>
  <sheetData>
    <row r="1" spans="1:30" ht="15">
      <c r="A1" s="132" t="s">
        <v>0</v>
      </c>
      <c r="B1" s="132" t="s">
        <v>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0" t="s">
        <v>46</v>
      </c>
      <c r="S1" s="135" t="s">
        <v>145</v>
      </c>
      <c r="T1" s="128" t="s">
        <v>20</v>
      </c>
      <c r="U1" s="130" t="s">
        <v>21</v>
      </c>
      <c r="V1" s="132" t="s">
        <v>1</v>
      </c>
      <c r="W1" s="134" t="s">
        <v>23</v>
      </c>
      <c r="X1" s="124" t="s">
        <v>149</v>
      </c>
      <c r="Y1" s="124" t="s">
        <v>150</v>
      </c>
      <c r="Z1" s="124" t="s">
        <v>151</v>
      </c>
      <c r="AA1" s="122" t="s">
        <v>27</v>
      </c>
      <c r="AB1" s="126" t="s">
        <v>26</v>
      </c>
    </row>
    <row r="2" spans="1:30" ht="14.25" customHeight="1">
      <c r="A2" s="133"/>
      <c r="B2" s="104" t="s">
        <v>4</v>
      </c>
      <c r="C2" s="104" t="s">
        <v>6</v>
      </c>
      <c r="D2" s="104" t="s">
        <v>5</v>
      </c>
      <c r="E2" s="104" t="s">
        <v>7</v>
      </c>
      <c r="F2" s="104" t="s">
        <v>8</v>
      </c>
      <c r="G2" s="104" t="s">
        <v>54</v>
      </c>
      <c r="H2" s="104" t="s">
        <v>10</v>
      </c>
      <c r="I2" s="104" t="s">
        <v>11</v>
      </c>
      <c r="J2" s="104" t="s">
        <v>12</v>
      </c>
      <c r="K2" s="104" t="s">
        <v>13</v>
      </c>
      <c r="L2" s="104" t="s">
        <v>14</v>
      </c>
      <c r="M2" s="105" t="s">
        <v>15</v>
      </c>
      <c r="N2" s="105" t="s">
        <v>16</v>
      </c>
      <c r="O2" s="105" t="s">
        <v>17</v>
      </c>
      <c r="P2" s="105" t="s">
        <v>18</v>
      </c>
      <c r="Q2" s="105" t="s">
        <v>19</v>
      </c>
      <c r="R2" s="131"/>
      <c r="S2" s="136"/>
      <c r="T2" s="129"/>
      <c r="U2" s="131"/>
      <c r="V2" s="133"/>
      <c r="W2" s="133"/>
      <c r="X2" s="155"/>
      <c r="Y2" s="155"/>
      <c r="Z2" s="155"/>
      <c r="AA2" s="154"/>
      <c r="AB2" s="160"/>
    </row>
    <row r="3" spans="1:30">
      <c r="A3" s="95">
        <v>189474</v>
      </c>
      <c r="B3" s="95">
        <v>82</v>
      </c>
      <c r="C3" s="95">
        <v>2</v>
      </c>
      <c r="D3" s="95">
        <v>82</v>
      </c>
      <c r="E3" s="95">
        <v>3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20">
        <f t="shared" ref="R3" si="0">(B:B*C:C+D:D*E:E+F:F*G:G+H:H*I:I+J:J*K:K+L:L*M:M+N:N*O:O+P:P*Q:Q)/(C:C+E:E+G:G+I:I+K:K+M:M+O:O+Q:Q)</f>
        <v>82</v>
      </c>
      <c r="S3" s="19">
        <f t="shared" ref="S3" si="1">C:C+E:E+G:G+I:I+K:K+M:M+O:O+Q:Q</f>
        <v>5</v>
      </c>
      <c r="T3" s="19"/>
      <c r="U3" s="16">
        <v>79.64</v>
      </c>
      <c r="V3" s="16" t="s">
        <v>395</v>
      </c>
      <c r="W3" s="20">
        <f t="shared" ref="W3" si="2">R3*0.4+U3*0.6</f>
        <v>80.584000000000003</v>
      </c>
      <c r="X3" s="95"/>
      <c r="Y3" s="95"/>
      <c r="Z3" s="95"/>
      <c r="AA3" s="95"/>
      <c r="AB3" s="95"/>
      <c r="AD3" s="121"/>
    </row>
    <row r="4" spans="1:30">
      <c r="A4" s="95">
        <v>189475</v>
      </c>
      <c r="B4" s="95">
        <v>86</v>
      </c>
      <c r="C4" s="95">
        <v>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20">
        <f t="shared" ref="R4:R41" si="3">(B:B*C:C+D:D*E:E+F:F*G:G+H:H*I:I+J:J*K:K+L:L*M:M+N:N*O:O+P:P*Q:Q)/(C:C+E:E+G:G+I:I+K:K+M:M+O:O+Q:Q)</f>
        <v>86</v>
      </c>
      <c r="S4" s="19">
        <f t="shared" ref="S4:S41" si="4">C:C+E:E+G:G+I:I+K:K+M:M+O:O+Q:Q</f>
        <v>3</v>
      </c>
      <c r="T4" s="19"/>
      <c r="U4" s="16">
        <v>82.93</v>
      </c>
      <c r="V4" s="16" t="s">
        <v>395</v>
      </c>
      <c r="W4" s="20">
        <f t="shared" ref="W4:W41" si="5">R4*0.4+U4*0.6</f>
        <v>84.158000000000001</v>
      </c>
      <c r="X4" s="95"/>
      <c r="Y4" s="95"/>
      <c r="Z4" s="95"/>
      <c r="AA4" s="95"/>
      <c r="AB4" s="95"/>
      <c r="AD4" s="121"/>
    </row>
    <row r="5" spans="1:30">
      <c r="A5" s="95">
        <v>189476</v>
      </c>
      <c r="B5" s="95">
        <v>77</v>
      </c>
      <c r="C5" s="95">
        <v>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20">
        <f t="shared" si="3"/>
        <v>77</v>
      </c>
      <c r="S5" s="19">
        <f t="shared" si="4"/>
        <v>2</v>
      </c>
      <c r="T5" s="19"/>
      <c r="U5" s="16">
        <v>82.43</v>
      </c>
      <c r="V5" s="16" t="s">
        <v>395</v>
      </c>
      <c r="W5" s="20">
        <f t="shared" si="5"/>
        <v>80.25800000000001</v>
      </c>
      <c r="X5" s="95"/>
      <c r="Y5" s="95"/>
      <c r="Z5" s="95"/>
      <c r="AA5" s="95"/>
      <c r="AB5" s="95"/>
      <c r="AD5" s="121"/>
    </row>
    <row r="6" spans="1:30">
      <c r="A6" s="95">
        <v>189477</v>
      </c>
      <c r="B6" s="95">
        <v>81</v>
      </c>
      <c r="C6" s="95">
        <v>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20">
        <f t="shared" si="3"/>
        <v>81</v>
      </c>
      <c r="S6" s="19">
        <f t="shared" si="4"/>
        <v>2</v>
      </c>
      <c r="T6" s="19"/>
      <c r="U6" s="16">
        <v>78.849999999999994</v>
      </c>
      <c r="V6" s="16" t="s">
        <v>395</v>
      </c>
      <c r="W6" s="20">
        <f t="shared" si="5"/>
        <v>79.709999999999994</v>
      </c>
      <c r="X6" s="95"/>
      <c r="Y6" s="95"/>
      <c r="Z6" s="95"/>
      <c r="AA6" s="95"/>
      <c r="AB6" s="95"/>
      <c r="AD6" s="121"/>
    </row>
    <row r="7" spans="1:30">
      <c r="A7" s="95">
        <v>189478</v>
      </c>
      <c r="B7" s="95">
        <v>79</v>
      </c>
      <c r="C7" s="95">
        <v>2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20">
        <f t="shared" si="3"/>
        <v>79</v>
      </c>
      <c r="S7" s="19">
        <f t="shared" si="4"/>
        <v>2</v>
      </c>
      <c r="T7" s="19"/>
      <c r="U7" s="16">
        <v>80.849999999999994</v>
      </c>
      <c r="V7" s="16" t="s">
        <v>395</v>
      </c>
      <c r="W7" s="20">
        <f t="shared" si="5"/>
        <v>80.11</v>
      </c>
      <c r="X7" s="95"/>
      <c r="Y7" s="95"/>
      <c r="Z7" s="95"/>
      <c r="AA7" s="95"/>
      <c r="AB7" s="95"/>
      <c r="AD7" s="121"/>
    </row>
    <row r="8" spans="1:30">
      <c r="A8" s="95">
        <v>189479</v>
      </c>
      <c r="B8" s="95">
        <v>84</v>
      </c>
      <c r="C8" s="95">
        <v>2</v>
      </c>
      <c r="D8" s="95">
        <v>75</v>
      </c>
      <c r="E8" s="95">
        <v>2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20">
        <f t="shared" si="3"/>
        <v>79.5</v>
      </c>
      <c r="S8" s="19">
        <f t="shared" si="4"/>
        <v>4</v>
      </c>
      <c r="T8" s="19"/>
      <c r="U8" s="16">
        <v>81.77</v>
      </c>
      <c r="V8" s="16" t="s">
        <v>395</v>
      </c>
      <c r="W8" s="20">
        <f t="shared" si="5"/>
        <v>80.861999999999995</v>
      </c>
      <c r="X8" s="95"/>
      <c r="Y8" s="95"/>
      <c r="Z8" s="95"/>
      <c r="AA8" s="95"/>
      <c r="AB8" s="95"/>
      <c r="AD8" s="121"/>
    </row>
    <row r="9" spans="1:30">
      <c r="A9" s="95">
        <v>189481</v>
      </c>
      <c r="B9" s="95">
        <v>79</v>
      </c>
      <c r="C9" s="95">
        <v>3</v>
      </c>
      <c r="D9" s="95">
        <v>81</v>
      </c>
      <c r="E9" s="95">
        <v>2</v>
      </c>
      <c r="F9" s="95">
        <v>81</v>
      </c>
      <c r="G9" s="95">
        <v>3</v>
      </c>
      <c r="H9" s="95">
        <v>83</v>
      </c>
      <c r="I9" s="95">
        <v>2</v>
      </c>
      <c r="J9" s="95">
        <v>82</v>
      </c>
      <c r="K9" s="95">
        <v>2</v>
      </c>
      <c r="L9" s="95"/>
      <c r="M9" s="95"/>
      <c r="N9" s="95"/>
      <c r="O9" s="95"/>
      <c r="P9" s="95"/>
      <c r="Q9" s="95"/>
      <c r="R9" s="20">
        <f t="shared" si="3"/>
        <v>81</v>
      </c>
      <c r="S9" s="19">
        <f t="shared" si="4"/>
        <v>12</v>
      </c>
      <c r="T9" s="19"/>
      <c r="U9" s="16">
        <v>81.39</v>
      </c>
      <c r="V9" s="16" t="s">
        <v>395</v>
      </c>
      <c r="W9" s="20">
        <f t="shared" si="5"/>
        <v>81.233999999999995</v>
      </c>
      <c r="X9" s="95"/>
      <c r="Y9" s="95"/>
      <c r="Z9" s="95"/>
      <c r="AA9" s="95"/>
      <c r="AB9" s="95"/>
      <c r="AD9" s="121"/>
    </row>
    <row r="10" spans="1:30">
      <c r="A10" s="95">
        <v>189482</v>
      </c>
      <c r="B10" s="95">
        <v>74</v>
      </c>
      <c r="C10" s="95">
        <v>2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20">
        <f t="shared" si="3"/>
        <v>74</v>
      </c>
      <c r="S10" s="19">
        <f t="shared" si="4"/>
        <v>2</v>
      </c>
      <c r="T10" s="19"/>
      <c r="U10" s="16">
        <v>76.23</v>
      </c>
      <c r="V10" s="16" t="s">
        <v>395</v>
      </c>
      <c r="W10" s="20">
        <f t="shared" si="5"/>
        <v>75.337999999999994</v>
      </c>
      <c r="X10" s="95"/>
      <c r="Y10" s="95"/>
      <c r="Z10" s="95"/>
      <c r="AA10" s="95"/>
      <c r="AB10" s="95"/>
      <c r="AD10" s="121"/>
    </row>
    <row r="11" spans="1:30">
      <c r="A11" s="95">
        <v>189483</v>
      </c>
      <c r="B11" s="95">
        <v>81</v>
      </c>
      <c r="C11" s="95">
        <v>2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20">
        <f t="shared" si="3"/>
        <v>81</v>
      </c>
      <c r="S11" s="19">
        <f t="shared" si="4"/>
        <v>2</v>
      </c>
      <c r="T11" s="19"/>
      <c r="U11" s="16">
        <v>79.62</v>
      </c>
      <c r="V11" s="16" t="s">
        <v>395</v>
      </c>
      <c r="W11" s="20">
        <f t="shared" si="5"/>
        <v>80.171999999999997</v>
      </c>
      <c r="X11" s="95"/>
      <c r="Y11" s="95"/>
      <c r="Z11" s="95"/>
      <c r="AA11" s="95"/>
      <c r="AB11" s="95"/>
      <c r="AD11" s="121"/>
    </row>
    <row r="12" spans="1:30">
      <c r="A12" s="95">
        <v>189484</v>
      </c>
      <c r="B12" s="95">
        <v>76</v>
      </c>
      <c r="C12" s="95">
        <v>2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20">
        <f t="shared" si="3"/>
        <v>76</v>
      </c>
      <c r="S12" s="19">
        <f t="shared" si="4"/>
        <v>2</v>
      </c>
      <c r="T12" s="19"/>
      <c r="U12" s="16">
        <v>78</v>
      </c>
      <c r="V12" s="16" t="s">
        <v>395</v>
      </c>
      <c r="W12" s="20">
        <f t="shared" si="5"/>
        <v>77.2</v>
      </c>
      <c r="X12" s="95"/>
      <c r="Y12" s="95"/>
      <c r="Z12" s="95"/>
      <c r="AA12" s="95"/>
      <c r="AB12" s="95"/>
      <c r="AD12" s="121"/>
    </row>
    <row r="13" spans="1:30">
      <c r="A13" s="95">
        <v>189485</v>
      </c>
      <c r="B13" s="95">
        <v>82</v>
      </c>
      <c r="C13" s="95">
        <v>2</v>
      </c>
      <c r="D13" s="95">
        <v>85</v>
      </c>
      <c r="E13" s="95">
        <v>2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20">
        <f t="shared" si="3"/>
        <v>83.5</v>
      </c>
      <c r="S13" s="19">
        <f t="shared" si="4"/>
        <v>4</v>
      </c>
      <c r="T13" s="19"/>
      <c r="U13" s="16">
        <v>78.77</v>
      </c>
      <c r="V13" s="16" t="s">
        <v>395</v>
      </c>
      <c r="W13" s="20">
        <f t="shared" si="5"/>
        <v>80.661999999999992</v>
      </c>
      <c r="X13" s="95"/>
      <c r="Y13" s="95"/>
      <c r="Z13" s="95"/>
      <c r="AA13" s="95"/>
      <c r="AB13" s="95"/>
      <c r="AD13" s="121"/>
    </row>
    <row r="14" spans="1:30">
      <c r="A14" s="95">
        <v>189486</v>
      </c>
      <c r="B14" s="95">
        <v>80</v>
      </c>
      <c r="C14" s="95">
        <v>3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20">
        <f t="shared" si="3"/>
        <v>80</v>
      </c>
      <c r="S14" s="19">
        <f t="shared" si="4"/>
        <v>3</v>
      </c>
      <c r="T14" s="19"/>
      <c r="U14" s="16">
        <v>80.540000000000006</v>
      </c>
      <c r="V14" s="16" t="s">
        <v>395</v>
      </c>
      <c r="W14" s="20">
        <f t="shared" si="5"/>
        <v>80.324000000000012</v>
      </c>
      <c r="X14" s="95"/>
      <c r="Y14" s="95"/>
      <c r="Z14" s="95"/>
      <c r="AA14" s="95"/>
      <c r="AB14" s="95"/>
      <c r="AD14" s="121"/>
    </row>
    <row r="15" spans="1:30">
      <c r="A15" s="95">
        <v>189487</v>
      </c>
      <c r="B15" s="95">
        <v>80</v>
      </c>
      <c r="C15" s="95">
        <v>3</v>
      </c>
      <c r="D15" s="95">
        <v>83</v>
      </c>
      <c r="E15" s="95">
        <v>2</v>
      </c>
      <c r="F15" s="95">
        <v>77</v>
      </c>
      <c r="G15" s="95">
        <v>2</v>
      </c>
      <c r="H15" s="95">
        <v>74</v>
      </c>
      <c r="I15" s="95">
        <v>2</v>
      </c>
      <c r="J15" s="95">
        <v>76</v>
      </c>
      <c r="K15" s="95">
        <v>2</v>
      </c>
      <c r="L15" s="95">
        <v>78</v>
      </c>
      <c r="M15" s="95">
        <v>2</v>
      </c>
      <c r="N15" s="95"/>
      <c r="O15" s="95"/>
      <c r="P15" s="95"/>
      <c r="Q15" s="95"/>
      <c r="R15" s="20">
        <f t="shared" si="3"/>
        <v>78.15384615384616</v>
      </c>
      <c r="S15" s="19">
        <f t="shared" si="4"/>
        <v>13</v>
      </c>
      <c r="T15" s="19"/>
      <c r="U15" s="16">
        <v>77.91</v>
      </c>
      <c r="V15" s="16" t="s">
        <v>395</v>
      </c>
      <c r="W15" s="20">
        <f t="shared" si="5"/>
        <v>78.007538461538459</v>
      </c>
      <c r="X15" s="95"/>
      <c r="Y15" s="95"/>
      <c r="Z15" s="95"/>
      <c r="AA15" s="95"/>
      <c r="AB15" s="95"/>
      <c r="AD15" s="121"/>
    </row>
    <row r="16" spans="1:30">
      <c r="A16" s="95">
        <v>189488</v>
      </c>
      <c r="B16" s="95">
        <v>82</v>
      </c>
      <c r="C16" s="95">
        <v>3</v>
      </c>
      <c r="D16" s="95">
        <v>79</v>
      </c>
      <c r="E16" s="95">
        <v>2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20">
        <f t="shared" si="3"/>
        <v>80.8</v>
      </c>
      <c r="S16" s="19">
        <f t="shared" si="4"/>
        <v>5</v>
      </c>
      <c r="T16" s="19"/>
      <c r="U16" s="16">
        <v>81</v>
      </c>
      <c r="V16" s="16" t="s">
        <v>395</v>
      </c>
      <c r="W16" s="20">
        <f t="shared" si="5"/>
        <v>80.92</v>
      </c>
      <c r="X16" s="95"/>
      <c r="Y16" s="95"/>
      <c r="Z16" s="95"/>
      <c r="AA16" s="95"/>
      <c r="AB16" s="95"/>
      <c r="AD16" s="121"/>
    </row>
    <row r="17" spans="1:30">
      <c r="A17" s="95">
        <v>189489</v>
      </c>
      <c r="B17" s="95">
        <v>83</v>
      </c>
      <c r="C17" s="95">
        <v>2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20">
        <f t="shared" si="3"/>
        <v>83</v>
      </c>
      <c r="S17" s="19">
        <f t="shared" si="4"/>
        <v>2</v>
      </c>
      <c r="T17" s="19"/>
      <c r="U17" s="16">
        <v>82.36</v>
      </c>
      <c r="V17" s="16" t="s">
        <v>395</v>
      </c>
      <c r="W17" s="20">
        <f t="shared" si="5"/>
        <v>82.616</v>
      </c>
      <c r="X17" s="95"/>
      <c r="Y17" s="95"/>
      <c r="Z17" s="95"/>
      <c r="AA17" s="95"/>
      <c r="AB17" s="95"/>
      <c r="AD17" s="121"/>
    </row>
    <row r="18" spans="1:30">
      <c r="A18" s="95">
        <v>189490</v>
      </c>
      <c r="B18" s="95">
        <v>82</v>
      </c>
      <c r="C18" s="95">
        <v>3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20">
        <f t="shared" si="3"/>
        <v>82</v>
      </c>
      <c r="S18" s="19">
        <f t="shared" si="4"/>
        <v>3</v>
      </c>
      <c r="T18" s="19"/>
      <c r="U18" s="16">
        <v>80.150000000000006</v>
      </c>
      <c r="V18" s="16" t="s">
        <v>395</v>
      </c>
      <c r="W18" s="20">
        <f t="shared" si="5"/>
        <v>80.890000000000015</v>
      </c>
      <c r="X18" s="95"/>
      <c r="Y18" s="95"/>
      <c r="Z18" s="95"/>
      <c r="AA18" s="95"/>
      <c r="AB18" s="95"/>
      <c r="AD18" s="121"/>
    </row>
    <row r="19" spans="1:30">
      <c r="A19" s="95">
        <v>189491</v>
      </c>
      <c r="B19" s="95">
        <v>78</v>
      </c>
      <c r="C19" s="95">
        <v>3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20">
        <f t="shared" si="3"/>
        <v>78</v>
      </c>
      <c r="S19" s="19">
        <f t="shared" si="4"/>
        <v>3</v>
      </c>
      <c r="T19" s="19"/>
      <c r="U19" s="16">
        <v>79.849999999999994</v>
      </c>
      <c r="V19" s="16" t="s">
        <v>395</v>
      </c>
      <c r="W19" s="20">
        <f t="shared" si="5"/>
        <v>79.11</v>
      </c>
      <c r="X19" s="95"/>
      <c r="Y19" s="95"/>
      <c r="Z19" s="95"/>
      <c r="AA19" s="95"/>
      <c r="AB19" s="95"/>
      <c r="AD19" s="121"/>
    </row>
    <row r="20" spans="1:30">
      <c r="A20" s="95">
        <v>189492</v>
      </c>
      <c r="B20" s="95">
        <v>82</v>
      </c>
      <c r="C20" s="95">
        <v>3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20">
        <f t="shared" si="3"/>
        <v>82</v>
      </c>
      <c r="S20" s="19">
        <f t="shared" si="4"/>
        <v>3</v>
      </c>
      <c r="T20" s="19"/>
      <c r="U20" s="16">
        <v>79.540000000000006</v>
      </c>
      <c r="V20" s="16" t="s">
        <v>395</v>
      </c>
      <c r="W20" s="20">
        <f t="shared" si="5"/>
        <v>80.524000000000001</v>
      </c>
      <c r="X20" s="95"/>
      <c r="Y20" s="95"/>
      <c r="Z20" s="95"/>
      <c r="AA20" s="95"/>
      <c r="AB20" s="95"/>
      <c r="AD20" s="121"/>
    </row>
    <row r="21" spans="1:30">
      <c r="A21" s="95">
        <v>189493</v>
      </c>
      <c r="B21" s="95">
        <v>85</v>
      </c>
      <c r="C21" s="95">
        <v>2</v>
      </c>
      <c r="D21" s="95">
        <v>79</v>
      </c>
      <c r="E21" s="95">
        <v>2</v>
      </c>
      <c r="F21" s="95">
        <v>81</v>
      </c>
      <c r="G21" s="95">
        <v>2</v>
      </c>
      <c r="H21" s="95">
        <v>80</v>
      </c>
      <c r="I21" s="95">
        <v>2</v>
      </c>
      <c r="J21" s="95">
        <v>89</v>
      </c>
      <c r="K21" s="95">
        <v>2</v>
      </c>
      <c r="L21" s="95">
        <v>76</v>
      </c>
      <c r="M21" s="95">
        <v>2</v>
      </c>
      <c r="N21" s="95">
        <v>81</v>
      </c>
      <c r="O21" s="95">
        <v>2</v>
      </c>
      <c r="P21" s="95"/>
      <c r="Q21" s="95"/>
      <c r="R21" s="20">
        <f t="shared" si="3"/>
        <v>81.571428571428569</v>
      </c>
      <c r="S21" s="19">
        <f t="shared" si="4"/>
        <v>14</v>
      </c>
      <c r="T21" s="19"/>
      <c r="U21" s="16">
        <v>83.38</v>
      </c>
      <c r="V21" s="16" t="s">
        <v>395</v>
      </c>
      <c r="W21" s="20">
        <f t="shared" si="5"/>
        <v>82.656571428571425</v>
      </c>
      <c r="X21" s="95"/>
      <c r="Y21" s="95"/>
      <c r="Z21" s="95"/>
      <c r="AA21" s="95"/>
      <c r="AB21" s="95"/>
      <c r="AD21" s="121"/>
    </row>
    <row r="22" spans="1:30">
      <c r="A22" s="95">
        <v>189494</v>
      </c>
      <c r="B22" s="95">
        <v>83</v>
      </c>
      <c r="C22" s="95">
        <v>2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20">
        <f t="shared" si="3"/>
        <v>83</v>
      </c>
      <c r="S22" s="19">
        <f t="shared" si="4"/>
        <v>2</v>
      </c>
      <c r="T22" s="19"/>
      <c r="U22" s="16">
        <v>85.15</v>
      </c>
      <c r="V22" s="16" t="s">
        <v>395</v>
      </c>
      <c r="W22" s="20">
        <f t="shared" si="5"/>
        <v>84.29</v>
      </c>
      <c r="X22" s="95"/>
      <c r="Y22" s="95"/>
      <c r="Z22" s="95"/>
      <c r="AA22" s="95"/>
      <c r="AB22" s="95"/>
      <c r="AD22" s="121"/>
    </row>
    <row r="23" spans="1:30">
      <c r="A23" s="95">
        <v>189495</v>
      </c>
      <c r="B23" s="95">
        <v>81</v>
      </c>
      <c r="C23" s="95">
        <v>3</v>
      </c>
      <c r="D23" s="95">
        <v>85</v>
      </c>
      <c r="E23" s="95">
        <v>1</v>
      </c>
      <c r="F23" s="95">
        <v>83</v>
      </c>
      <c r="G23" s="95">
        <v>2</v>
      </c>
      <c r="H23" s="95">
        <v>92</v>
      </c>
      <c r="I23" s="95">
        <v>3</v>
      </c>
      <c r="J23" s="95">
        <v>95</v>
      </c>
      <c r="K23" s="95">
        <v>3</v>
      </c>
      <c r="L23" s="95"/>
      <c r="M23" s="95"/>
      <c r="N23" s="95"/>
      <c r="O23" s="95"/>
      <c r="P23" s="95"/>
      <c r="Q23" s="95"/>
      <c r="R23" s="20">
        <f t="shared" si="3"/>
        <v>87.916666666666671</v>
      </c>
      <c r="S23" s="19">
        <f t="shared" si="4"/>
        <v>12</v>
      </c>
      <c r="T23" s="19"/>
      <c r="U23" s="16">
        <v>80.3</v>
      </c>
      <c r="V23" s="16" t="s">
        <v>395</v>
      </c>
      <c r="W23" s="20">
        <f t="shared" si="5"/>
        <v>83.346666666666664</v>
      </c>
      <c r="X23" s="95"/>
      <c r="Y23" s="95"/>
      <c r="Z23" s="95"/>
      <c r="AA23" s="95"/>
      <c r="AB23" s="95"/>
      <c r="AD23" s="121"/>
    </row>
    <row r="24" spans="1:30">
      <c r="A24" s="95">
        <v>189496</v>
      </c>
      <c r="B24" s="95">
        <v>68</v>
      </c>
      <c r="C24" s="95">
        <v>3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20">
        <f t="shared" si="3"/>
        <v>68</v>
      </c>
      <c r="S24" s="19">
        <f t="shared" si="4"/>
        <v>3</v>
      </c>
      <c r="T24" s="19"/>
      <c r="U24" s="16">
        <v>81.08</v>
      </c>
      <c r="V24" s="16" t="s">
        <v>395</v>
      </c>
      <c r="W24" s="20">
        <f t="shared" si="5"/>
        <v>75.847999999999999</v>
      </c>
      <c r="X24" s="95"/>
      <c r="Y24" s="95"/>
      <c r="Z24" s="95"/>
      <c r="AA24" s="95"/>
      <c r="AB24" s="95"/>
      <c r="AD24" s="121"/>
    </row>
    <row r="25" spans="1:30">
      <c r="A25" s="95">
        <v>189497</v>
      </c>
      <c r="B25" s="95">
        <v>77</v>
      </c>
      <c r="C25" s="95">
        <v>2</v>
      </c>
      <c r="D25" s="95">
        <v>77</v>
      </c>
      <c r="E25" s="95">
        <v>2</v>
      </c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20">
        <f t="shared" si="3"/>
        <v>77</v>
      </c>
      <c r="S25" s="19">
        <f t="shared" si="4"/>
        <v>4</v>
      </c>
      <c r="T25" s="19"/>
      <c r="U25" s="16">
        <v>80.38</v>
      </c>
      <c r="V25" s="16" t="s">
        <v>395</v>
      </c>
      <c r="W25" s="20">
        <f t="shared" si="5"/>
        <v>79.027999999999992</v>
      </c>
      <c r="X25" s="95"/>
      <c r="Y25" s="95"/>
      <c r="Z25" s="95"/>
      <c r="AA25" s="95"/>
      <c r="AB25" s="95"/>
      <c r="AD25" s="121"/>
    </row>
    <row r="26" spans="1:30">
      <c r="A26" s="95">
        <v>189498</v>
      </c>
      <c r="B26" s="95">
        <v>80</v>
      </c>
      <c r="C26" s="95">
        <v>2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20">
        <f t="shared" si="3"/>
        <v>80</v>
      </c>
      <c r="S26" s="19">
        <f t="shared" si="4"/>
        <v>2</v>
      </c>
      <c r="T26" s="19"/>
      <c r="U26" s="16">
        <v>82.62</v>
      </c>
      <c r="V26" s="16" t="s">
        <v>395</v>
      </c>
      <c r="W26" s="20">
        <f t="shared" si="5"/>
        <v>81.572000000000003</v>
      </c>
      <c r="X26" s="95"/>
      <c r="Y26" s="95"/>
      <c r="Z26" s="95"/>
      <c r="AA26" s="95"/>
      <c r="AB26" s="95"/>
      <c r="AD26" s="121"/>
    </row>
    <row r="27" spans="1:30">
      <c r="A27" s="95">
        <v>189499</v>
      </c>
      <c r="B27" s="95">
        <v>78</v>
      </c>
      <c r="C27" s="95">
        <v>2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20">
        <f t="shared" si="3"/>
        <v>78</v>
      </c>
      <c r="S27" s="19">
        <f t="shared" si="4"/>
        <v>2</v>
      </c>
      <c r="T27" s="19"/>
      <c r="U27" s="16">
        <v>80.31</v>
      </c>
      <c r="V27" s="16" t="s">
        <v>395</v>
      </c>
      <c r="W27" s="20">
        <f t="shared" si="5"/>
        <v>79.385999999999996</v>
      </c>
      <c r="X27" s="95"/>
      <c r="Y27" s="95"/>
      <c r="Z27" s="95"/>
      <c r="AA27" s="95"/>
      <c r="AB27" s="95"/>
      <c r="AD27" s="121"/>
    </row>
    <row r="28" spans="1:30">
      <c r="A28" s="95">
        <v>189500</v>
      </c>
      <c r="B28" s="95">
        <v>82</v>
      </c>
      <c r="C28" s="95">
        <v>2</v>
      </c>
      <c r="D28" s="95">
        <v>79</v>
      </c>
      <c r="E28" s="95">
        <v>3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20">
        <f t="shared" si="3"/>
        <v>80.2</v>
      </c>
      <c r="S28" s="19">
        <f t="shared" si="4"/>
        <v>5</v>
      </c>
      <c r="T28" s="19"/>
      <c r="U28" s="16">
        <v>77.790000000000006</v>
      </c>
      <c r="V28" s="16" t="s">
        <v>395</v>
      </c>
      <c r="W28" s="20">
        <f t="shared" si="5"/>
        <v>78.754000000000005</v>
      </c>
      <c r="X28" s="95"/>
      <c r="Y28" s="95"/>
      <c r="Z28" s="95"/>
      <c r="AA28" s="95"/>
      <c r="AB28" s="95"/>
      <c r="AD28" s="121"/>
    </row>
    <row r="29" spans="1:30">
      <c r="A29" s="95">
        <v>189501</v>
      </c>
      <c r="B29" s="95">
        <v>80</v>
      </c>
      <c r="C29" s="95">
        <v>3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20">
        <f t="shared" si="3"/>
        <v>80</v>
      </c>
      <c r="S29" s="19">
        <f t="shared" si="4"/>
        <v>3</v>
      </c>
      <c r="T29" s="19"/>
      <c r="U29" s="16">
        <v>79.62</v>
      </c>
      <c r="V29" s="16" t="s">
        <v>395</v>
      </c>
      <c r="W29" s="20">
        <f t="shared" si="5"/>
        <v>79.771999999999991</v>
      </c>
      <c r="X29" s="95"/>
      <c r="Y29" s="95"/>
      <c r="Z29" s="95"/>
      <c r="AA29" s="95"/>
      <c r="AB29" s="95"/>
      <c r="AD29" s="121"/>
    </row>
    <row r="30" spans="1:30">
      <c r="A30" s="95">
        <v>189502</v>
      </c>
      <c r="B30" s="95">
        <v>77</v>
      </c>
      <c r="C30" s="95">
        <v>3</v>
      </c>
      <c r="D30" s="95">
        <v>88</v>
      </c>
      <c r="E30" s="95">
        <v>3</v>
      </c>
      <c r="F30" s="95">
        <v>80</v>
      </c>
      <c r="G30" s="95">
        <v>3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20">
        <f t="shared" si="3"/>
        <v>81.666666666666671</v>
      </c>
      <c r="S30" s="19">
        <f t="shared" si="4"/>
        <v>9</v>
      </c>
      <c r="T30" s="19"/>
      <c r="U30" s="16">
        <v>76.62</v>
      </c>
      <c r="V30" s="16" t="s">
        <v>395</v>
      </c>
      <c r="W30" s="20">
        <f t="shared" si="5"/>
        <v>78.638666666666666</v>
      </c>
      <c r="X30" s="95"/>
      <c r="Y30" s="95"/>
      <c r="Z30" s="95"/>
      <c r="AA30" s="95"/>
      <c r="AB30" s="95"/>
      <c r="AD30" s="121"/>
    </row>
    <row r="31" spans="1:30">
      <c r="A31" s="95">
        <v>189503</v>
      </c>
      <c r="B31" s="95">
        <v>80</v>
      </c>
      <c r="C31" s="95">
        <v>2</v>
      </c>
      <c r="D31" s="95">
        <v>85</v>
      </c>
      <c r="E31" s="95">
        <v>3</v>
      </c>
      <c r="F31" s="95">
        <v>72</v>
      </c>
      <c r="G31" s="95">
        <v>3</v>
      </c>
      <c r="H31" s="95">
        <v>74</v>
      </c>
      <c r="I31" s="95">
        <v>2</v>
      </c>
      <c r="J31" s="95">
        <v>86</v>
      </c>
      <c r="K31" s="95">
        <v>3</v>
      </c>
      <c r="L31" s="95"/>
      <c r="M31" s="95"/>
      <c r="N31" s="95"/>
      <c r="O31" s="95"/>
      <c r="P31" s="95"/>
      <c r="Q31" s="95"/>
      <c r="R31" s="20">
        <f t="shared" si="3"/>
        <v>79.769230769230774</v>
      </c>
      <c r="S31" s="19">
        <f t="shared" si="4"/>
        <v>13</v>
      </c>
      <c r="T31" s="19"/>
      <c r="U31" s="16">
        <v>82.84</v>
      </c>
      <c r="V31" s="16" t="s">
        <v>395</v>
      </c>
      <c r="W31" s="20">
        <f t="shared" si="5"/>
        <v>81.611692307692309</v>
      </c>
      <c r="X31" s="95"/>
      <c r="Y31" s="95"/>
      <c r="Z31" s="95"/>
      <c r="AA31" s="95"/>
      <c r="AB31" s="95"/>
      <c r="AD31" s="121"/>
    </row>
    <row r="32" spans="1:30">
      <c r="A32" s="95">
        <v>189504</v>
      </c>
      <c r="B32" s="95">
        <v>76</v>
      </c>
      <c r="C32" s="95">
        <v>3</v>
      </c>
      <c r="D32" s="95">
        <v>84</v>
      </c>
      <c r="E32" s="95">
        <v>3</v>
      </c>
      <c r="F32" s="95">
        <v>85</v>
      </c>
      <c r="G32" s="95">
        <v>2</v>
      </c>
      <c r="H32" s="95">
        <v>83</v>
      </c>
      <c r="I32" s="95">
        <v>2</v>
      </c>
      <c r="J32" s="95">
        <v>81</v>
      </c>
      <c r="K32" s="95">
        <v>2</v>
      </c>
      <c r="L32" s="95">
        <v>80</v>
      </c>
      <c r="M32" s="95">
        <v>2</v>
      </c>
      <c r="N32" s="95"/>
      <c r="O32" s="95"/>
      <c r="P32" s="95"/>
      <c r="Q32" s="95"/>
      <c r="R32" s="20">
        <f t="shared" si="3"/>
        <v>81.285714285714292</v>
      </c>
      <c r="S32" s="19">
        <f t="shared" si="4"/>
        <v>14</v>
      </c>
      <c r="T32" s="19"/>
      <c r="U32" s="16">
        <v>78.48</v>
      </c>
      <c r="V32" s="16" t="s">
        <v>395</v>
      </c>
      <c r="W32" s="20">
        <f t="shared" si="5"/>
        <v>79.602285714285728</v>
      </c>
      <c r="X32" s="95"/>
      <c r="Y32" s="95"/>
      <c r="Z32" s="95"/>
      <c r="AA32" s="95"/>
      <c r="AB32" s="95"/>
      <c r="AD32" s="121"/>
    </row>
    <row r="33" spans="1:30">
      <c r="A33" s="95">
        <v>189505</v>
      </c>
      <c r="B33" s="95">
        <v>77</v>
      </c>
      <c r="C33" s="95">
        <v>2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20">
        <f t="shared" si="3"/>
        <v>77</v>
      </c>
      <c r="S33" s="19">
        <f t="shared" si="4"/>
        <v>2</v>
      </c>
      <c r="T33" s="19"/>
      <c r="U33" s="16">
        <v>82</v>
      </c>
      <c r="V33" s="16" t="s">
        <v>395</v>
      </c>
      <c r="W33" s="20">
        <f t="shared" si="5"/>
        <v>80</v>
      </c>
      <c r="X33" s="95"/>
      <c r="Y33" s="95"/>
      <c r="Z33" s="95"/>
      <c r="AA33" s="95"/>
      <c r="AB33" s="95"/>
      <c r="AD33" s="121"/>
    </row>
    <row r="34" spans="1:30">
      <c r="A34" s="95">
        <v>189792</v>
      </c>
      <c r="B34" s="95">
        <v>77</v>
      </c>
      <c r="C34" s="95">
        <v>3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20">
        <f t="shared" si="3"/>
        <v>77</v>
      </c>
      <c r="S34" s="19">
        <f t="shared" si="4"/>
        <v>3</v>
      </c>
      <c r="T34" s="19"/>
      <c r="U34" s="16">
        <v>76.38</v>
      </c>
      <c r="V34" s="16" t="s">
        <v>395</v>
      </c>
      <c r="W34" s="20">
        <f t="shared" si="5"/>
        <v>76.628</v>
      </c>
      <c r="X34" s="95"/>
      <c r="Y34" s="95"/>
      <c r="Z34" s="95"/>
      <c r="AA34" s="95"/>
      <c r="AB34" s="95"/>
      <c r="AD34" s="121"/>
    </row>
    <row r="35" spans="1:30">
      <c r="A35" s="95">
        <v>189793</v>
      </c>
      <c r="B35" s="95">
        <v>77</v>
      </c>
      <c r="C35" s="95">
        <v>2</v>
      </c>
      <c r="D35" s="95">
        <v>81</v>
      </c>
      <c r="E35" s="95">
        <v>3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20">
        <f t="shared" si="3"/>
        <v>79.400000000000006</v>
      </c>
      <c r="S35" s="19">
        <f t="shared" si="4"/>
        <v>5</v>
      </c>
      <c r="T35" s="19"/>
      <c r="U35" s="16">
        <v>84.36</v>
      </c>
      <c r="V35" s="16" t="s">
        <v>395</v>
      </c>
      <c r="W35" s="20">
        <f t="shared" si="5"/>
        <v>82.376000000000005</v>
      </c>
      <c r="X35" s="95"/>
      <c r="Y35" s="95"/>
      <c r="Z35" s="95"/>
      <c r="AA35" s="95"/>
      <c r="AB35" s="95"/>
      <c r="AD35" s="121"/>
    </row>
    <row r="36" spans="1:30">
      <c r="A36" s="95">
        <v>189795</v>
      </c>
      <c r="B36" s="95">
        <v>85</v>
      </c>
      <c r="C36" s="95">
        <v>2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20">
        <f t="shared" si="3"/>
        <v>85</v>
      </c>
      <c r="S36" s="19">
        <f t="shared" si="4"/>
        <v>2</v>
      </c>
      <c r="T36" s="19"/>
      <c r="U36" s="16">
        <v>81.08</v>
      </c>
      <c r="V36" s="16" t="s">
        <v>395</v>
      </c>
      <c r="W36" s="20">
        <f t="shared" si="5"/>
        <v>82.647999999999996</v>
      </c>
      <c r="X36" s="95"/>
      <c r="Y36" s="95"/>
      <c r="Z36" s="95"/>
      <c r="AA36" s="95"/>
      <c r="AB36" s="95"/>
      <c r="AD36" s="121"/>
    </row>
    <row r="37" spans="1:30">
      <c r="A37" s="95">
        <v>189796</v>
      </c>
      <c r="B37" s="95">
        <v>78</v>
      </c>
      <c r="C37" s="95">
        <v>3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20">
        <f t="shared" si="3"/>
        <v>78</v>
      </c>
      <c r="S37" s="19">
        <f t="shared" si="4"/>
        <v>3</v>
      </c>
      <c r="T37" s="19"/>
      <c r="U37" s="16">
        <v>78</v>
      </c>
      <c r="V37" s="16" t="s">
        <v>395</v>
      </c>
      <c r="W37" s="20">
        <f t="shared" si="5"/>
        <v>78</v>
      </c>
      <c r="X37" s="95"/>
      <c r="Y37" s="95"/>
      <c r="Z37" s="95"/>
      <c r="AA37" s="95"/>
      <c r="AB37" s="95"/>
      <c r="AD37" s="121"/>
    </row>
    <row r="38" spans="1:30">
      <c r="A38" s="95">
        <v>189797</v>
      </c>
      <c r="B38" s="95">
        <v>81</v>
      </c>
      <c r="C38" s="95">
        <v>2</v>
      </c>
      <c r="D38" s="95">
        <v>84</v>
      </c>
      <c r="E38" s="95">
        <v>2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20">
        <f t="shared" si="3"/>
        <v>82.5</v>
      </c>
      <c r="S38" s="19">
        <f t="shared" si="4"/>
        <v>4</v>
      </c>
      <c r="T38" s="19"/>
      <c r="U38" s="16">
        <v>79.55</v>
      </c>
      <c r="V38" s="16" t="s">
        <v>395</v>
      </c>
      <c r="W38" s="20">
        <f t="shared" si="5"/>
        <v>80.72999999999999</v>
      </c>
      <c r="X38" s="95"/>
      <c r="Y38" s="95"/>
      <c r="Z38" s="95"/>
      <c r="AA38" s="95"/>
      <c r="AB38" s="95"/>
      <c r="AD38" s="121"/>
    </row>
    <row r="39" spans="1:30">
      <c r="A39" s="95">
        <v>189798</v>
      </c>
      <c r="B39" s="95">
        <v>80</v>
      </c>
      <c r="C39" s="95">
        <v>2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20">
        <f t="shared" si="3"/>
        <v>80</v>
      </c>
      <c r="S39" s="19">
        <f t="shared" si="4"/>
        <v>2</v>
      </c>
      <c r="T39" s="19"/>
      <c r="U39" s="16">
        <v>83.29</v>
      </c>
      <c r="V39" s="16" t="s">
        <v>395</v>
      </c>
      <c r="W39" s="20">
        <f t="shared" si="5"/>
        <v>81.974000000000004</v>
      </c>
      <c r="X39" s="95"/>
      <c r="Y39" s="95"/>
      <c r="Z39" s="95"/>
      <c r="AA39" s="95"/>
      <c r="AB39" s="95"/>
      <c r="AD39" s="121"/>
    </row>
    <row r="40" spans="1:30">
      <c r="A40" s="103">
        <v>189082</v>
      </c>
      <c r="B40" s="103">
        <v>81</v>
      </c>
      <c r="C40" s="103">
        <v>3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20">
        <f t="shared" si="3"/>
        <v>81</v>
      </c>
      <c r="S40" s="19">
        <f t="shared" si="4"/>
        <v>3</v>
      </c>
      <c r="T40" s="19"/>
      <c r="U40" s="16">
        <v>82.79</v>
      </c>
      <c r="V40" s="16" t="s">
        <v>395</v>
      </c>
      <c r="W40" s="20">
        <f t="shared" si="5"/>
        <v>82.073999999999998</v>
      </c>
      <c r="X40" s="103"/>
      <c r="Y40" s="103"/>
      <c r="Z40" s="103"/>
      <c r="AA40" s="103"/>
      <c r="AB40" s="103"/>
      <c r="AD40" s="121"/>
    </row>
    <row r="41" spans="1:30">
      <c r="A41" s="103">
        <v>189084</v>
      </c>
      <c r="B41" s="103">
        <v>84</v>
      </c>
      <c r="C41" s="103">
        <v>1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20">
        <f t="shared" si="3"/>
        <v>84</v>
      </c>
      <c r="S41" s="19">
        <f t="shared" si="4"/>
        <v>1</v>
      </c>
      <c r="T41" s="19"/>
      <c r="U41" s="16">
        <v>80.86</v>
      </c>
      <c r="V41" s="16" t="s">
        <v>395</v>
      </c>
      <c r="W41" s="20">
        <f t="shared" si="5"/>
        <v>82.116</v>
      </c>
      <c r="X41" s="103"/>
      <c r="Y41" s="103"/>
      <c r="Z41" s="103"/>
      <c r="AA41" s="103"/>
      <c r="AB41" s="103"/>
      <c r="AD41" s="121"/>
    </row>
  </sheetData>
  <mergeCells count="13">
    <mergeCell ref="AB1:AB2"/>
    <mergeCell ref="A1:A2"/>
    <mergeCell ref="B1:Q1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topLeftCell="A19" zoomScale="55" zoomScaleNormal="55" workbookViewId="0">
      <selection activeCell="B19" sqref="B1:B1048576"/>
    </sheetView>
  </sheetViews>
  <sheetFormatPr defaultRowHeight="14.25"/>
  <sheetData>
    <row r="1" spans="1:27">
      <c r="A1" s="124" t="s">
        <v>0</v>
      </c>
      <c r="B1" s="124" t="s">
        <v>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39" t="s">
        <v>76</v>
      </c>
      <c r="S1" s="139" t="s">
        <v>2</v>
      </c>
      <c r="T1" s="145" t="s">
        <v>20</v>
      </c>
      <c r="U1" s="139" t="s">
        <v>21</v>
      </c>
      <c r="V1" s="124" t="s">
        <v>1</v>
      </c>
      <c r="W1" s="140" t="s">
        <v>23</v>
      </c>
      <c r="X1" s="141" t="s">
        <v>24</v>
      </c>
      <c r="Y1" s="143" t="s">
        <v>48</v>
      </c>
      <c r="Z1" s="144" t="s">
        <v>49</v>
      </c>
      <c r="AA1" s="137" t="s">
        <v>102</v>
      </c>
    </row>
    <row r="2" spans="1:27">
      <c r="A2" s="125"/>
      <c r="B2" s="63" t="s">
        <v>4</v>
      </c>
      <c r="C2" s="63" t="s">
        <v>103</v>
      </c>
      <c r="D2" s="63" t="s">
        <v>5</v>
      </c>
      <c r="E2" s="63" t="s">
        <v>7</v>
      </c>
      <c r="F2" s="63" t="s">
        <v>104</v>
      </c>
      <c r="G2" s="63" t="s">
        <v>54</v>
      </c>
      <c r="H2" s="63" t="s">
        <v>10</v>
      </c>
      <c r="I2" s="63" t="s">
        <v>11</v>
      </c>
      <c r="J2" s="63" t="s">
        <v>105</v>
      </c>
      <c r="K2" s="63" t="s">
        <v>13</v>
      </c>
      <c r="L2" s="63" t="s">
        <v>14</v>
      </c>
      <c r="M2" s="64" t="s">
        <v>15</v>
      </c>
      <c r="N2" s="64" t="s">
        <v>106</v>
      </c>
      <c r="O2" s="64" t="s">
        <v>17</v>
      </c>
      <c r="P2" s="64" t="s">
        <v>18</v>
      </c>
      <c r="Q2" s="64" t="s">
        <v>107</v>
      </c>
      <c r="R2" s="123"/>
      <c r="S2" s="123"/>
      <c r="T2" s="125"/>
      <c r="U2" s="123"/>
      <c r="V2" s="125"/>
      <c r="W2" s="140"/>
      <c r="X2" s="142"/>
      <c r="Y2" s="125"/>
      <c r="Z2" s="123"/>
      <c r="AA2" s="138"/>
    </row>
    <row r="3" spans="1:27" ht="15">
      <c r="A3" s="82">
        <v>181081</v>
      </c>
      <c r="B3" s="54">
        <v>79</v>
      </c>
      <c r="C3" s="54">
        <v>3</v>
      </c>
      <c r="D3" s="54">
        <v>76</v>
      </c>
      <c r="E3" s="54">
        <v>1</v>
      </c>
      <c r="F3" s="54">
        <v>77</v>
      </c>
      <c r="G3" s="54">
        <v>2</v>
      </c>
      <c r="H3" s="54">
        <v>85</v>
      </c>
      <c r="I3" s="54">
        <v>3</v>
      </c>
      <c r="J3" s="54">
        <v>83</v>
      </c>
      <c r="K3" s="54">
        <v>3</v>
      </c>
      <c r="L3" s="54"/>
      <c r="M3" s="54"/>
      <c r="N3" s="54"/>
      <c r="O3" s="54"/>
      <c r="P3" s="54"/>
      <c r="Q3" s="54"/>
      <c r="R3" s="89">
        <f t="shared" ref="R3:R39" si="0">(B:B*C:C+D:D*E:E+F:F*G:G+H:H*I:I+J:J*K:K+L:L*M:M)/(C:C+E:E+G:G+I:I+K:K+M:M)</f>
        <v>80.916666666666671</v>
      </c>
      <c r="S3" s="90">
        <f t="shared" ref="S3:S39" si="1">C:C+E:E+G:G+I:I+K:K+M:M</f>
        <v>12</v>
      </c>
      <c r="T3" s="35" t="s">
        <v>42</v>
      </c>
      <c r="U3" s="91">
        <v>84.47</v>
      </c>
      <c r="V3" s="35">
        <v>3</v>
      </c>
      <c r="W3" s="55">
        <f t="shared" ref="W3:W39" si="2">R3*0.4+U3*0.6</f>
        <v>83.048666666666662</v>
      </c>
      <c r="X3" s="88"/>
      <c r="Y3" s="35"/>
      <c r="Z3" s="35"/>
      <c r="AA3" s="94"/>
    </row>
    <row r="4" spans="1:27" ht="15">
      <c r="A4" s="82">
        <v>181105</v>
      </c>
      <c r="B4" s="54">
        <v>78</v>
      </c>
      <c r="C4" s="54">
        <v>3</v>
      </c>
      <c r="D4" s="54">
        <v>83</v>
      </c>
      <c r="E4" s="54">
        <v>1</v>
      </c>
      <c r="F4" s="54">
        <v>77</v>
      </c>
      <c r="G4" s="54">
        <v>2</v>
      </c>
      <c r="H4" s="54">
        <v>85</v>
      </c>
      <c r="I4" s="54">
        <v>3</v>
      </c>
      <c r="J4" s="54">
        <v>84</v>
      </c>
      <c r="K4" s="54">
        <v>3</v>
      </c>
      <c r="L4" s="88"/>
      <c r="M4" s="88"/>
      <c r="N4" s="88"/>
      <c r="O4" s="88"/>
      <c r="P4" s="88"/>
      <c r="Q4" s="88"/>
      <c r="R4" s="89">
        <f t="shared" si="0"/>
        <v>81.5</v>
      </c>
      <c r="S4" s="90">
        <f t="shared" si="1"/>
        <v>12</v>
      </c>
      <c r="T4" s="35" t="s">
        <v>42</v>
      </c>
      <c r="U4" s="91">
        <v>83.76</v>
      </c>
      <c r="V4" s="35">
        <v>3</v>
      </c>
      <c r="W4" s="55">
        <f t="shared" si="2"/>
        <v>82.855999999999995</v>
      </c>
      <c r="X4" s="88"/>
      <c r="Y4" s="35"/>
      <c r="Z4" s="35"/>
      <c r="AA4" s="94"/>
    </row>
    <row r="5" spans="1:27" ht="15">
      <c r="A5" s="82">
        <v>181138</v>
      </c>
      <c r="B5" s="54">
        <v>79</v>
      </c>
      <c r="C5" s="54">
        <v>3</v>
      </c>
      <c r="D5" s="54">
        <v>75</v>
      </c>
      <c r="E5" s="54">
        <v>1</v>
      </c>
      <c r="F5" s="54">
        <v>79</v>
      </c>
      <c r="G5" s="54">
        <v>2</v>
      </c>
      <c r="H5" s="54">
        <v>77</v>
      </c>
      <c r="I5" s="54">
        <v>2</v>
      </c>
      <c r="J5" s="54">
        <v>85</v>
      </c>
      <c r="K5" s="54">
        <v>3</v>
      </c>
      <c r="L5" s="54"/>
      <c r="M5" s="54"/>
      <c r="N5" s="54"/>
      <c r="O5" s="54"/>
      <c r="P5" s="54"/>
      <c r="Q5" s="54"/>
      <c r="R5" s="89">
        <f t="shared" si="0"/>
        <v>79.909090909090907</v>
      </c>
      <c r="S5" s="90">
        <f t="shared" si="1"/>
        <v>11</v>
      </c>
      <c r="T5" s="35">
        <v>27</v>
      </c>
      <c r="U5" s="91">
        <v>78.41</v>
      </c>
      <c r="V5" s="35">
        <v>3</v>
      </c>
      <c r="W5" s="55">
        <f t="shared" si="2"/>
        <v>79.009636363636361</v>
      </c>
      <c r="X5" s="88"/>
      <c r="Y5" s="35"/>
      <c r="Z5" s="35"/>
      <c r="AA5" s="94"/>
    </row>
    <row r="6" spans="1:27" ht="15">
      <c r="A6" s="82">
        <v>181013</v>
      </c>
      <c r="B6" s="54">
        <v>73</v>
      </c>
      <c r="C6" s="54">
        <v>3</v>
      </c>
      <c r="D6" s="54">
        <v>82</v>
      </c>
      <c r="E6" s="54">
        <v>1</v>
      </c>
      <c r="F6" s="54">
        <v>81</v>
      </c>
      <c r="G6" s="54">
        <v>2</v>
      </c>
      <c r="H6" s="54"/>
      <c r="I6" s="54"/>
      <c r="J6" s="54"/>
      <c r="K6" s="54"/>
      <c r="L6" s="88"/>
      <c r="M6" s="88"/>
      <c r="N6" s="88"/>
      <c r="O6" s="88"/>
      <c r="P6" s="88"/>
      <c r="Q6" s="88"/>
      <c r="R6" s="89">
        <f t="shared" si="0"/>
        <v>77.166666666666671</v>
      </c>
      <c r="S6" s="90">
        <f t="shared" si="1"/>
        <v>6</v>
      </c>
      <c r="T6" s="35" t="s">
        <v>41</v>
      </c>
      <c r="U6" s="91">
        <v>83.65</v>
      </c>
      <c r="V6" s="35">
        <v>3</v>
      </c>
      <c r="W6" s="55">
        <f t="shared" si="2"/>
        <v>81.056666666666672</v>
      </c>
      <c r="X6" s="88"/>
      <c r="Y6" s="35"/>
      <c r="Z6" s="35"/>
      <c r="AA6" s="94"/>
    </row>
    <row r="7" spans="1:27" ht="15">
      <c r="A7" s="82">
        <v>181026</v>
      </c>
      <c r="B7" s="54">
        <v>79</v>
      </c>
      <c r="C7" s="54">
        <v>3</v>
      </c>
      <c r="D7" s="54">
        <v>82</v>
      </c>
      <c r="E7" s="54">
        <v>1</v>
      </c>
      <c r="F7" s="54">
        <v>87</v>
      </c>
      <c r="G7" s="54">
        <v>3</v>
      </c>
      <c r="H7" s="54"/>
      <c r="I7" s="54"/>
      <c r="J7" s="54"/>
      <c r="K7" s="54"/>
      <c r="L7" s="88"/>
      <c r="M7" s="88"/>
      <c r="N7" s="88"/>
      <c r="O7" s="88"/>
      <c r="P7" s="88"/>
      <c r="Q7" s="88"/>
      <c r="R7" s="89">
        <f t="shared" si="0"/>
        <v>82.857142857142861</v>
      </c>
      <c r="S7" s="90">
        <f t="shared" si="1"/>
        <v>7</v>
      </c>
      <c r="T7" s="35" t="s">
        <v>42</v>
      </c>
      <c r="U7" s="91">
        <v>79.7</v>
      </c>
      <c r="V7" s="35">
        <v>3</v>
      </c>
      <c r="W7" s="55">
        <f t="shared" si="2"/>
        <v>80.962857142857146</v>
      </c>
      <c r="X7" s="88"/>
      <c r="Y7" s="35"/>
      <c r="Z7" s="35"/>
      <c r="AA7" s="94"/>
    </row>
    <row r="8" spans="1:27" ht="15">
      <c r="A8" s="82">
        <v>181019</v>
      </c>
      <c r="B8" s="54">
        <v>74</v>
      </c>
      <c r="C8" s="54">
        <v>3</v>
      </c>
      <c r="D8" s="54">
        <v>81</v>
      </c>
      <c r="E8" s="54">
        <v>1</v>
      </c>
      <c r="F8" s="54">
        <v>73</v>
      </c>
      <c r="G8" s="54">
        <v>2</v>
      </c>
      <c r="H8" s="54"/>
      <c r="I8" s="54"/>
      <c r="J8" s="54"/>
      <c r="K8" s="54"/>
      <c r="L8" s="88"/>
      <c r="M8" s="88"/>
      <c r="N8" s="88"/>
      <c r="O8" s="88"/>
      <c r="P8" s="88"/>
      <c r="Q8" s="88"/>
      <c r="R8" s="89">
        <f t="shared" si="0"/>
        <v>74.833333333333329</v>
      </c>
      <c r="S8" s="90">
        <f t="shared" si="1"/>
        <v>6</v>
      </c>
      <c r="T8" s="35" t="s">
        <v>41</v>
      </c>
      <c r="U8" s="91">
        <v>81.319999999999993</v>
      </c>
      <c r="V8" s="35">
        <v>3</v>
      </c>
      <c r="W8" s="55">
        <f t="shared" si="2"/>
        <v>78.725333333333325</v>
      </c>
      <c r="X8" s="88"/>
      <c r="Y8" s="35"/>
      <c r="Z8" s="35"/>
      <c r="AA8" s="94"/>
    </row>
    <row r="9" spans="1:27" ht="15">
      <c r="A9" s="82">
        <v>180986</v>
      </c>
      <c r="B9" s="54">
        <v>84</v>
      </c>
      <c r="C9" s="54">
        <v>3</v>
      </c>
      <c r="D9" s="54">
        <v>81</v>
      </c>
      <c r="E9" s="54">
        <v>1</v>
      </c>
      <c r="F9" s="54">
        <v>88</v>
      </c>
      <c r="G9" s="54">
        <v>2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89">
        <f t="shared" si="0"/>
        <v>84.833333333333329</v>
      </c>
      <c r="S9" s="90">
        <f t="shared" si="1"/>
        <v>6</v>
      </c>
      <c r="T9" s="35" t="s">
        <v>41</v>
      </c>
      <c r="U9" s="91">
        <v>84.82</v>
      </c>
      <c r="V9" s="35">
        <v>3</v>
      </c>
      <c r="W9" s="55">
        <f t="shared" si="2"/>
        <v>84.825333333333333</v>
      </c>
      <c r="X9" s="88"/>
      <c r="Y9" s="35"/>
      <c r="Z9" s="35"/>
      <c r="AA9" s="94"/>
    </row>
    <row r="10" spans="1:27" ht="15">
      <c r="A10" s="82">
        <v>181001</v>
      </c>
      <c r="B10" s="54">
        <v>94</v>
      </c>
      <c r="C10" s="54">
        <v>3</v>
      </c>
      <c r="D10" s="54">
        <v>77</v>
      </c>
      <c r="E10" s="54">
        <v>1</v>
      </c>
      <c r="F10" s="54">
        <v>82</v>
      </c>
      <c r="G10" s="54">
        <v>2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89">
        <f t="shared" si="0"/>
        <v>87.166666666666671</v>
      </c>
      <c r="S10" s="90">
        <f t="shared" si="1"/>
        <v>6</v>
      </c>
      <c r="T10" s="35" t="s">
        <v>42</v>
      </c>
      <c r="U10" s="91">
        <v>82.5</v>
      </c>
      <c r="V10" s="35">
        <v>3</v>
      </c>
      <c r="W10" s="55">
        <f t="shared" si="2"/>
        <v>84.366666666666674</v>
      </c>
      <c r="X10" s="88"/>
      <c r="Y10" s="35"/>
      <c r="Z10" s="35"/>
      <c r="AA10" s="94"/>
    </row>
    <row r="11" spans="1:27" ht="15">
      <c r="A11" s="82">
        <v>181031</v>
      </c>
      <c r="B11" s="54">
        <v>83</v>
      </c>
      <c r="C11" s="54">
        <v>1</v>
      </c>
      <c r="D11" s="54">
        <v>83</v>
      </c>
      <c r="E11" s="54">
        <v>2</v>
      </c>
      <c r="F11" s="54">
        <v>80</v>
      </c>
      <c r="G11" s="54">
        <v>2</v>
      </c>
      <c r="H11" s="54">
        <v>81</v>
      </c>
      <c r="I11" s="54">
        <v>2</v>
      </c>
      <c r="J11" s="54"/>
      <c r="K11" s="54"/>
      <c r="L11" s="88"/>
      <c r="M11" s="88"/>
      <c r="N11" s="88"/>
      <c r="O11" s="88"/>
      <c r="P11" s="88"/>
      <c r="Q11" s="88"/>
      <c r="R11" s="89">
        <f t="shared" si="0"/>
        <v>81.571428571428569</v>
      </c>
      <c r="S11" s="90">
        <f t="shared" si="1"/>
        <v>7</v>
      </c>
      <c r="T11" s="35" t="s">
        <v>108</v>
      </c>
      <c r="U11" s="91">
        <v>84.05</v>
      </c>
      <c r="V11" s="35">
        <v>3</v>
      </c>
      <c r="W11" s="55">
        <f t="shared" si="2"/>
        <v>83.058571428571426</v>
      </c>
      <c r="X11" s="88"/>
      <c r="Y11" s="35"/>
      <c r="Z11" s="35"/>
      <c r="AA11" s="94"/>
    </row>
    <row r="12" spans="1:27" ht="15">
      <c r="A12" s="93">
        <v>181034</v>
      </c>
      <c r="B12" s="37">
        <v>84</v>
      </c>
      <c r="C12" s="37">
        <v>3</v>
      </c>
      <c r="D12" s="37">
        <v>77</v>
      </c>
      <c r="E12" s="5">
        <v>1</v>
      </c>
      <c r="F12" s="5">
        <v>83</v>
      </c>
      <c r="G12" s="5">
        <v>2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83">
        <f t="shared" si="0"/>
        <v>82.5</v>
      </c>
      <c r="S12" s="84">
        <f t="shared" si="1"/>
        <v>6</v>
      </c>
      <c r="T12" s="33" t="s">
        <v>41</v>
      </c>
      <c r="U12" s="66">
        <v>79.45</v>
      </c>
      <c r="V12" s="33">
        <v>3</v>
      </c>
      <c r="W12" s="85">
        <f t="shared" si="2"/>
        <v>80.67</v>
      </c>
      <c r="X12" s="86"/>
      <c r="Y12" s="33"/>
      <c r="Z12" s="33"/>
      <c r="AA12" s="87"/>
    </row>
    <row r="13" spans="1:27" ht="15">
      <c r="A13" s="82">
        <v>181032</v>
      </c>
      <c r="B13" s="54">
        <v>76</v>
      </c>
      <c r="C13" s="54">
        <v>1</v>
      </c>
      <c r="D13" s="54">
        <v>76</v>
      </c>
      <c r="E13" s="54">
        <v>2</v>
      </c>
      <c r="F13" s="54">
        <v>81</v>
      </c>
      <c r="G13" s="54">
        <v>3</v>
      </c>
      <c r="H13" s="54"/>
      <c r="I13" s="54"/>
      <c r="J13" s="54"/>
      <c r="K13" s="54"/>
      <c r="L13" s="88"/>
      <c r="M13" s="88"/>
      <c r="N13" s="88"/>
      <c r="O13" s="88"/>
      <c r="P13" s="88"/>
      <c r="Q13" s="88"/>
      <c r="R13" s="89">
        <f t="shared" si="0"/>
        <v>78.5</v>
      </c>
      <c r="S13" s="90">
        <f t="shared" si="1"/>
        <v>6</v>
      </c>
      <c r="T13" s="35" t="s">
        <v>41</v>
      </c>
      <c r="U13" s="91">
        <v>78.349999999999994</v>
      </c>
      <c r="V13" s="35">
        <v>3</v>
      </c>
      <c r="W13" s="55">
        <f t="shared" si="2"/>
        <v>78.41</v>
      </c>
      <c r="X13" s="88"/>
      <c r="Y13" s="35"/>
      <c r="Z13" s="35"/>
      <c r="AA13" s="94"/>
    </row>
    <row r="14" spans="1:27" ht="15">
      <c r="A14" s="82">
        <v>180999</v>
      </c>
      <c r="B14" s="5">
        <v>78</v>
      </c>
      <c r="C14" s="5">
        <v>3</v>
      </c>
      <c r="D14" s="5">
        <v>85</v>
      </c>
      <c r="E14" s="5">
        <v>1</v>
      </c>
      <c r="F14" s="5">
        <v>83</v>
      </c>
      <c r="G14" s="5">
        <v>2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83">
        <f t="shared" si="0"/>
        <v>80.833333333333329</v>
      </c>
      <c r="S14" s="84">
        <f t="shared" si="1"/>
        <v>6</v>
      </c>
      <c r="T14" s="33" t="s">
        <v>42</v>
      </c>
      <c r="U14" s="66">
        <v>84.59</v>
      </c>
      <c r="V14" s="33">
        <v>3</v>
      </c>
      <c r="W14" s="85">
        <f t="shared" si="2"/>
        <v>83.087333333333333</v>
      </c>
      <c r="X14" s="86"/>
      <c r="Y14" s="33"/>
      <c r="Z14" s="33"/>
      <c r="AA14" s="87"/>
    </row>
    <row r="15" spans="1:27" ht="15">
      <c r="A15" s="93">
        <v>181137</v>
      </c>
      <c r="B15" s="54">
        <v>75</v>
      </c>
      <c r="C15" s="54">
        <v>1</v>
      </c>
      <c r="D15" s="54">
        <v>81</v>
      </c>
      <c r="E15" s="54">
        <v>3</v>
      </c>
      <c r="F15" s="54">
        <v>75</v>
      </c>
      <c r="G15" s="54">
        <v>3</v>
      </c>
      <c r="H15" s="54">
        <v>81</v>
      </c>
      <c r="I15" s="54">
        <v>3</v>
      </c>
      <c r="J15" s="54"/>
      <c r="K15" s="54"/>
      <c r="L15" s="54"/>
      <c r="M15" s="54"/>
      <c r="N15" s="54"/>
      <c r="O15" s="54"/>
      <c r="P15" s="54"/>
      <c r="Q15" s="54"/>
      <c r="R15" s="89">
        <f t="shared" si="0"/>
        <v>78.599999999999994</v>
      </c>
      <c r="S15" s="90">
        <f t="shared" si="1"/>
        <v>10</v>
      </c>
      <c r="T15" s="35" t="s">
        <v>41</v>
      </c>
      <c r="U15" s="91">
        <v>80.53</v>
      </c>
      <c r="V15" s="35">
        <v>3</v>
      </c>
      <c r="W15" s="55">
        <f t="shared" si="2"/>
        <v>79.757999999999996</v>
      </c>
      <c r="X15" s="88"/>
      <c r="Y15" s="35"/>
      <c r="Z15" s="35"/>
      <c r="AA15" s="94"/>
    </row>
    <row r="16" spans="1:27" ht="15">
      <c r="A16" s="82">
        <v>181042</v>
      </c>
      <c r="B16" s="54">
        <v>84</v>
      </c>
      <c r="C16" s="54">
        <v>1</v>
      </c>
      <c r="D16" s="54">
        <v>67</v>
      </c>
      <c r="E16" s="54">
        <v>2</v>
      </c>
      <c r="F16" s="54">
        <v>78</v>
      </c>
      <c r="G16" s="54">
        <v>2</v>
      </c>
      <c r="H16" s="54">
        <v>79</v>
      </c>
      <c r="I16" s="54">
        <v>2</v>
      </c>
      <c r="J16" s="54"/>
      <c r="K16" s="54"/>
      <c r="L16" s="88"/>
      <c r="M16" s="88"/>
      <c r="N16" s="88"/>
      <c r="O16" s="88"/>
      <c r="P16" s="88"/>
      <c r="Q16" s="88"/>
      <c r="R16" s="89">
        <f t="shared" si="0"/>
        <v>76</v>
      </c>
      <c r="S16" s="90">
        <f t="shared" si="1"/>
        <v>7</v>
      </c>
      <c r="T16" s="35" t="s">
        <v>42</v>
      </c>
      <c r="U16" s="91">
        <v>82.73</v>
      </c>
      <c r="V16" s="35">
        <v>3</v>
      </c>
      <c r="W16" s="55">
        <f t="shared" si="2"/>
        <v>80.037999999999997</v>
      </c>
      <c r="X16" s="88"/>
      <c r="Y16" s="35"/>
      <c r="Z16" s="35"/>
      <c r="AA16" s="94"/>
    </row>
    <row r="17" spans="1:27" ht="15">
      <c r="A17" s="82">
        <v>181055</v>
      </c>
      <c r="B17" s="5">
        <v>93</v>
      </c>
      <c r="C17" s="5">
        <v>3</v>
      </c>
      <c r="D17" s="5">
        <v>83</v>
      </c>
      <c r="E17" s="5">
        <v>1</v>
      </c>
      <c r="F17" s="5">
        <v>79</v>
      </c>
      <c r="G17" s="5">
        <v>2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83">
        <f t="shared" si="0"/>
        <v>86.666666666666671</v>
      </c>
      <c r="S17" s="84">
        <f t="shared" si="1"/>
        <v>6</v>
      </c>
      <c r="T17" s="33" t="s">
        <v>44</v>
      </c>
      <c r="U17" s="66">
        <v>81.91</v>
      </c>
      <c r="V17" s="33">
        <v>3</v>
      </c>
      <c r="W17" s="85">
        <f t="shared" si="2"/>
        <v>83.812666666666672</v>
      </c>
      <c r="X17" s="86"/>
      <c r="Y17" s="33"/>
      <c r="Z17" s="33"/>
      <c r="AA17" s="87"/>
    </row>
    <row r="18" spans="1:27" ht="15">
      <c r="A18" s="82">
        <v>181025</v>
      </c>
      <c r="B18" s="5">
        <v>82</v>
      </c>
      <c r="C18" s="5">
        <v>3</v>
      </c>
      <c r="D18" s="5">
        <v>84</v>
      </c>
      <c r="E18" s="5">
        <v>1</v>
      </c>
      <c r="F18" s="5">
        <v>80</v>
      </c>
      <c r="G18" s="5">
        <v>2</v>
      </c>
      <c r="H18" s="5"/>
      <c r="I18" s="5"/>
      <c r="J18" s="5"/>
      <c r="K18" s="5"/>
      <c r="L18" s="37"/>
      <c r="M18" s="37"/>
      <c r="N18" s="37"/>
      <c r="O18" s="37"/>
      <c r="P18" s="37"/>
      <c r="Q18" s="37"/>
      <c r="R18" s="83">
        <f t="shared" si="0"/>
        <v>81.666666666666671</v>
      </c>
      <c r="S18" s="84">
        <f t="shared" si="1"/>
        <v>6</v>
      </c>
      <c r="T18" s="33" t="s">
        <v>109</v>
      </c>
      <c r="U18" s="66">
        <v>83.45</v>
      </c>
      <c r="V18" s="33">
        <v>3</v>
      </c>
      <c r="W18" s="85">
        <f t="shared" si="2"/>
        <v>82.736666666666679</v>
      </c>
      <c r="X18" s="86"/>
      <c r="Y18" s="33"/>
      <c r="Z18" s="33"/>
      <c r="AA18" s="87"/>
    </row>
    <row r="19" spans="1:27" ht="15">
      <c r="A19" s="82">
        <v>181028</v>
      </c>
      <c r="B19" s="5">
        <v>92</v>
      </c>
      <c r="C19" s="5">
        <v>3</v>
      </c>
      <c r="D19" s="5">
        <v>81</v>
      </c>
      <c r="E19" s="5">
        <v>1</v>
      </c>
      <c r="F19" s="5">
        <v>83</v>
      </c>
      <c r="G19" s="5">
        <v>2</v>
      </c>
      <c r="H19" s="5"/>
      <c r="I19" s="5"/>
      <c r="J19" s="5"/>
      <c r="K19" s="5"/>
      <c r="L19" s="37"/>
      <c r="M19" s="37"/>
      <c r="N19" s="37"/>
      <c r="O19" s="37"/>
      <c r="P19" s="37"/>
      <c r="Q19" s="37"/>
      <c r="R19" s="83">
        <f t="shared" si="0"/>
        <v>87.166666666666671</v>
      </c>
      <c r="S19" s="84">
        <f t="shared" si="1"/>
        <v>6</v>
      </c>
      <c r="T19" s="33" t="s">
        <v>41</v>
      </c>
      <c r="U19" s="66">
        <v>80.41</v>
      </c>
      <c r="V19" s="33">
        <v>3</v>
      </c>
      <c r="W19" s="85">
        <f t="shared" si="2"/>
        <v>83.112666666666655</v>
      </c>
      <c r="X19" s="86"/>
      <c r="Y19" s="33"/>
      <c r="Z19" s="33"/>
      <c r="AA19" s="87"/>
    </row>
    <row r="20" spans="1:27" ht="15">
      <c r="A20" s="82">
        <v>181136</v>
      </c>
      <c r="B20" s="5">
        <v>76</v>
      </c>
      <c r="C20" s="5">
        <v>1</v>
      </c>
      <c r="D20" s="5">
        <v>85</v>
      </c>
      <c r="E20" s="5">
        <v>2</v>
      </c>
      <c r="F20" s="5">
        <v>75</v>
      </c>
      <c r="G20" s="5">
        <v>3</v>
      </c>
      <c r="H20" s="5">
        <v>84</v>
      </c>
      <c r="I20" s="5">
        <v>2</v>
      </c>
      <c r="J20" s="37">
        <v>69</v>
      </c>
      <c r="K20" s="37">
        <v>3</v>
      </c>
      <c r="L20" s="37"/>
      <c r="M20" s="37"/>
      <c r="N20" s="37"/>
      <c r="O20" s="37"/>
      <c r="P20" s="37"/>
      <c r="Q20" s="37"/>
      <c r="R20" s="83">
        <f t="shared" si="0"/>
        <v>76.909090909090907</v>
      </c>
      <c r="S20" s="84">
        <f t="shared" si="1"/>
        <v>11</v>
      </c>
      <c r="T20" s="33" t="s">
        <v>41</v>
      </c>
      <c r="U20" s="66">
        <v>84</v>
      </c>
      <c r="V20" s="33">
        <v>3</v>
      </c>
      <c r="W20" s="85">
        <f t="shared" si="2"/>
        <v>81.163636363636357</v>
      </c>
      <c r="X20" s="86"/>
      <c r="Y20" s="33"/>
      <c r="Z20" s="33"/>
      <c r="AA20" s="87"/>
    </row>
    <row r="21" spans="1:27" ht="15">
      <c r="A21" s="82">
        <v>181098</v>
      </c>
      <c r="B21" s="54">
        <v>75</v>
      </c>
      <c r="C21" s="54">
        <v>1</v>
      </c>
      <c r="D21" s="54">
        <v>80</v>
      </c>
      <c r="E21" s="54">
        <v>2</v>
      </c>
      <c r="F21" s="54">
        <v>75</v>
      </c>
      <c r="G21" s="54">
        <v>2</v>
      </c>
      <c r="H21" s="54">
        <v>75</v>
      </c>
      <c r="I21" s="54">
        <v>3</v>
      </c>
      <c r="J21" s="54">
        <v>78</v>
      </c>
      <c r="K21" s="54">
        <v>3</v>
      </c>
      <c r="L21" s="88"/>
      <c r="M21" s="88"/>
      <c r="N21" s="88"/>
      <c r="O21" s="88"/>
      <c r="P21" s="88"/>
      <c r="Q21" s="88"/>
      <c r="R21" s="89">
        <f t="shared" si="0"/>
        <v>76.727272727272734</v>
      </c>
      <c r="S21" s="90">
        <f t="shared" si="1"/>
        <v>11</v>
      </c>
      <c r="T21" s="35" t="s">
        <v>68</v>
      </c>
      <c r="U21" s="91">
        <v>77.650000000000006</v>
      </c>
      <c r="V21" s="35">
        <v>3</v>
      </c>
      <c r="W21" s="55">
        <f t="shared" si="2"/>
        <v>77.280909090909091</v>
      </c>
      <c r="X21" s="88"/>
      <c r="Y21" s="35"/>
      <c r="Z21" s="35"/>
      <c r="AA21" s="94"/>
    </row>
    <row r="22" spans="1:27" ht="15">
      <c r="A22" s="82">
        <v>181100</v>
      </c>
      <c r="B22" s="54">
        <v>75</v>
      </c>
      <c r="C22" s="54">
        <v>3</v>
      </c>
      <c r="D22" s="54">
        <v>70</v>
      </c>
      <c r="E22" s="54">
        <v>1</v>
      </c>
      <c r="F22" s="54">
        <v>85</v>
      </c>
      <c r="G22" s="54">
        <v>3</v>
      </c>
      <c r="H22" s="54">
        <v>80</v>
      </c>
      <c r="I22" s="54">
        <v>2</v>
      </c>
      <c r="J22" s="54">
        <v>78</v>
      </c>
      <c r="K22" s="54">
        <v>2</v>
      </c>
      <c r="L22" s="88"/>
      <c r="M22" s="88"/>
      <c r="N22" s="88"/>
      <c r="O22" s="88"/>
      <c r="P22" s="88"/>
      <c r="Q22" s="88"/>
      <c r="R22" s="89">
        <f t="shared" si="0"/>
        <v>78.727272727272734</v>
      </c>
      <c r="S22" s="90">
        <f t="shared" si="1"/>
        <v>11</v>
      </c>
      <c r="T22" s="35" t="s">
        <v>42</v>
      </c>
      <c r="U22" s="91">
        <v>78.53</v>
      </c>
      <c r="V22" s="35">
        <v>3</v>
      </c>
      <c r="W22" s="55">
        <f t="shared" si="2"/>
        <v>78.608909090909094</v>
      </c>
      <c r="X22" s="88"/>
      <c r="Y22" s="35"/>
      <c r="Z22" s="35"/>
      <c r="AA22" s="94"/>
    </row>
    <row r="23" spans="1:27" ht="15">
      <c r="A23" s="82">
        <v>180989</v>
      </c>
      <c r="B23" s="5">
        <v>83</v>
      </c>
      <c r="C23" s="5">
        <v>3</v>
      </c>
      <c r="D23" s="5">
        <v>71</v>
      </c>
      <c r="E23" s="5">
        <v>1</v>
      </c>
      <c r="F23" s="5">
        <v>78</v>
      </c>
      <c r="G23" s="5">
        <v>2</v>
      </c>
      <c r="H23" s="5"/>
      <c r="I23" s="5"/>
      <c r="J23" s="37"/>
      <c r="K23" s="37"/>
      <c r="L23" s="37"/>
      <c r="M23" s="37"/>
      <c r="N23" s="37"/>
      <c r="O23" s="37"/>
      <c r="P23" s="37"/>
      <c r="Q23" s="37"/>
      <c r="R23" s="83">
        <f t="shared" si="0"/>
        <v>79.333333333333329</v>
      </c>
      <c r="S23" s="84">
        <f t="shared" si="1"/>
        <v>6</v>
      </c>
      <c r="T23" s="33" t="s">
        <v>68</v>
      </c>
      <c r="U23" s="66">
        <v>75.14</v>
      </c>
      <c r="V23" s="33">
        <v>3</v>
      </c>
      <c r="W23" s="85">
        <f t="shared" si="2"/>
        <v>76.817333333333323</v>
      </c>
      <c r="X23" s="86"/>
      <c r="Y23" s="33"/>
      <c r="Z23" s="33"/>
      <c r="AA23" s="87"/>
    </row>
    <row r="24" spans="1:27" ht="15">
      <c r="A24" s="82">
        <v>180979</v>
      </c>
      <c r="B24" s="5">
        <v>87</v>
      </c>
      <c r="C24" s="5">
        <v>1</v>
      </c>
      <c r="D24" s="5">
        <v>91</v>
      </c>
      <c r="E24" s="5">
        <v>2</v>
      </c>
      <c r="F24" s="5">
        <v>87</v>
      </c>
      <c r="G24" s="5">
        <v>3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83">
        <f t="shared" si="0"/>
        <v>88.333333333333329</v>
      </c>
      <c r="S24" s="84">
        <f t="shared" si="1"/>
        <v>6</v>
      </c>
      <c r="T24" s="33" t="s">
        <v>110</v>
      </c>
      <c r="U24" s="66">
        <v>81.7</v>
      </c>
      <c r="V24" s="33">
        <v>3</v>
      </c>
      <c r="W24" s="85">
        <f t="shared" si="2"/>
        <v>84.353333333333339</v>
      </c>
      <c r="X24" s="86"/>
      <c r="Y24" s="33"/>
      <c r="Z24" s="33"/>
      <c r="AA24" s="87"/>
    </row>
    <row r="25" spans="1:27" ht="15">
      <c r="A25" s="82">
        <v>180973</v>
      </c>
      <c r="B25" s="5">
        <v>83</v>
      </c>
      <c r="C25" s="5">
        <v>3</v>
      </c>
      <c r="D25" s="5">
        <v>80</v>
      </c>
      <c r="E25" s="5">
        <v>1</v>
      </c>
      <c r="F25" s="5">
        <v>92</v>
      </c>
      <c r="G25" s="5">
        <v>3</v>
      </c>
      <c r="H25" s="37">
        <v>88</v>
      </c>
      <c r="I25" s="37">
        <v>2</v>
      </c>
      <c r="J25" s="37"/>
      <c r="K25" s="37"/>
      <c r="L25" s="37"/>
      <c r="M25" s="37"/>
      <c r="N25" s="37"/>
      <c r="O25" s="37"/>
      <c r="P25" s="37"/>
      <c r="Q25" s="37"/>
      <c r="R25" s="83">
        <f t="shared" si="0"/>
        <v>86.777777777777771</v>
      </c>
      <c r="S25" s="84">
        <f t="shared" si="1"/>
        <v>9</v>
      </c>
      <c r="T25" s="33" t="s">
        <v>42</v>
      </c>
      <c r="U25" s="66">
        <v>84.41</v>
      </c>
      <c r="V25" s="33">
        <v>3</v>
      </c>
      <c r="W25" s="85">
        <f t="shared" si="2"/>
        <v>85.357111111111095</v>
      </c>
      <c r="X25" s="86"/>
      <c r="Y25" s="33"/>
      <c r="Z25" s="33"/>
      <c r="AA25" s="87"/>
    </row>
    <row r="26" spans="1:27" ht="15">
      <c r="A26" s="82">
        <v>181099</v>
      </c>
      <c r="B26" s="54">
        <v>71</v>
      </c>
      <c r="C26" s="54">
        <v>3</v>
      </c>
      <c r="D26" s="54">
        <v>77</v>
      </c>
      <c r="E26" s="54">
        <v>1</v>
      </c>
      <c r="F26" s="54">
        <v>81</v>
      </c>
      <c r="G26" s="54">
        <v>2</v>
      </c>
      <c r="H26" s="54">
        <v>85</v>
      </c>
      <c r="I26" s="54">
        <v>3</v>
      </c>
      <c r="J26" s="54">
        <v>83</v>
      </c>
      <c r="K26" s="54">
        <v>3</v>
      </c>
      <c r="L26" s="88"/>
      <c r="M26" s="88"/>
      <c r="N26" s="88"/>
      <c r="O26" s="88"/>
      <c r="P26" s="88"/>
      <c r="Q26" s="88"/>
      <c r="R26" s="89">
        <f t="shared" si="0"/>
        <v>79.666666666666671</v>
      </c>
      <c r="S26" s="90">
        <f t="shared" si="1"/>
        <v>12</v>
      </c>
      <c r="T26" s="35" t="s">
        <v>41</v>
      </c>
      <c r="U26" s="91">
        <v>77.94</v>
      </c>
      <c r="V26" s="35">
        <v>3</v>
      </c>
      <c r="W26" s="55">
        <f t="shared" si="2"/>
        <v>78.63066666666667</v>
      </c>
      <c r="X26" s="88"/>
      <c r="Y26" s="35"/>
      <c r="Z26" s="35"/>
      <c r="AA26" s="94"/>
    </row>
    <row r="27" spans="1:27" ht="15">
      <c r="A27" s="82">
        <v>181141</v>
      </c>
      <c r="B27" s="5">
        <v>89</v>
      </c>
      <c r="C27" s="5">
        <v>3</v>
      </c>
      <c r="D27" s="5">
        <v>79</v>
      </c>
      <c r="E27" s="5">
        <v>1</v>
      </c>
      <c r="F27" s="5">
        <v>81</v>
      </c>
      <c r="G27" s="5">
        <v>3</v>
      </c>
      <c r="H27" s="37">
        <v>83</v>
      </c>
      <c r="I27" s="37">
        <v>2</v>
      </c>
      <c r="J27" s="37">
        <v>80</v>
      </c>
      <c r="K27" s="37">
        <v>2</v>
      </c>
      <c r="L27" s="37"/>
      <c r="M27" s="37"/>
      <c r="N27" s="37"/>
      <c r="O27" s="37"/>
      <c r="P27" s="37"/>
      <c r="Q27" s="37"/>
      <c r="R27" s="83">
        <f t="shared" si="0"/>
        <v>83.181818181818187</v>
      </c>
      <c r="S27" s="84">
        <f t="shared" si="1"/>
        <v>11</v>
      </c>
      <c r="T27" s="33" t="s">
        <v>42</v>
      </c>
      <c r="U27" s="66">
        <v>81.760000000000005</v>
      </c>
      <c r="V27" s="33">
        <v>3</v>
      </c>
      <c r="W27" s="85">
        <f t="shared" si="2"/>
        <v>82.328727272727278</v>
      </c>
      <c r="X27" s="86"/>
      <c r="Y27" s="33"/>
      <c r="Z27" s="33"/>
      <c r="AA27" s="87"/>
    </row>
    <row r="28" spans="1:27" ht="15">
      <c r="A28" s="82">
        <v>181123</v>
      </c>
      <c r="B28" s="5">
        <v>80</v>
      </c>
      <c r="C28" s="5">
        <v>3</v>
      </c>
      <c r="D28" s="5">
        <v>77</v>
      </c>
      <c r="E28" s="5">
        <v>1</v>
      </c>
      <c r="F28" s="5">
        <v>86</v>
      </c>
      <c r="G28" s="5">
        <v>2</v>
      </c>
      <c r="H28" s="37">
        <v>75</v>
      </c>
      <c r="I28" s="37">
        <v>3</v>
      </c>
      <c r="J28" s="37">
        <v>76</v>
      </c>
      <c r="K28" s="37">
        <v>2</v>
      </c>
      <c r="L28" s="37"/>
      <c r="M28" s="37"/>
      <c r="N28" s="37"/>
      <c r="O28" s="37"/>
      <c r="P28" s="37"/>
      <c r="Q28" s="37"/>
      <c r="R28" s="83">
        <f t="shared" si="0"/>
        <v>78.727272727272734</v>
      </c>
      <c r="S28" s="84">
        <f t="shared" si="1"/>
        <v>11</v>
      </c>
      <c r="T28" s="33" t="s">
        <v>42</v>
      </c>
      <c r="U28" s="66">
        <v>77</v>
      </c>
      <c r="V28" s="33">
        <v>3</v>
      </c>
      <c r="W28" s="85">
        <f t="shared" si="2"/>
        <v>77.690909090909088</v>
      </c>
      <c r="X28" s="86"/>
      <c r="Y28" s="33"/>
      <c r="Z28" s="33"/>
      <c r="AA28" s="87"/>
    </row>
    <row r="29" spans="1:27" ht="15">
      <c r="A29" s="82">
        <v>181078</v>
      </c>
      <c r="B29" s="5">
        <v>69</v>
      </c>
      <c r="C29" s="5">
        <v>3</v>
      </c>
      <c r="D29" s="5">
        <v>79</v>
      </c>
      <c r="E29" s="5">
        <v>1</v>
      </c>
      <c r="F29" s="5">
        <v>94</v>
      </c>
      <c r="G29" s="5">
        <v>2</v>
      </c>
      <c r="H29" s="37">
        <v>84</v>
      </c>
      <c r="I29" s="37">
        <v>3</v>
      </c>
      <c r="J29" s="37">
        <v>81</v>
      </c>
      <c r="K29" s="37">
        <v>2</v>
      </c>
      <c r="L29" s="37"/>
      <c r="M29" s="37"/>
      <c r="N29" s="37"/>
      <c r="O29" s="37"/>
      <c r="P29" s="37"/>
      <c r="Q29" s="37"/>
      <c r="R29" s="83">
        <f t="shared" si="0"/>
        <v>80.727272727272734</v>
      </c>
      <c r="S29" s="84">
        <f t="shared" si="1"/>
        <v>11</v>
      </c>
      <c r="T29" s="33" t="s">
        <v>41</v>
      </c>
      <c r="U29" s="66">
        <v>80.290000000000006</v>
      </c>
      <c r="V29" s="33">
        <v>3</v>
      </c>
      <c r="W29" s="85">
        <f t="shared" si="2"/>
        <v>80.464909090909089</v>
      </c>
      <c r="X29" s="86"/>
      <c r="Y29" s="33"/>
      <c r="Z29" s="33"/>
      <c r="AA29" s="87"/>
    </row>
    <row r="30" spans="1:27" ht="15">
      <c r="A30" s="82">
        <v>181110</v>
      </c>
      <c r="B30" s="54">
        <v>79</v>
      </c>
      <c r="C30" s="54">
        <v>3</v>
      </c>
      <c r="D30" s="54">
        <v>79</v>
      </c>
      <c r="E30" s="54">
        <v>1</v>
      </c>
      <c r="F30" s="54">
        <v>85</v>
      </c>
      <c r="G30" s="54">
        <v>2</v>
      </c>
      <c r="H30" s="54">
        <v>85</v>
      </c>
      <c r="I30" s="54">
        <v>3</v>
      </c>
      <c r="J30" s="54">
        <v>87</v>
      </c>
      <c r="K30" s="54">
        <v>2</v>
      </c>
      <c r="L30" s="88">
        <v>79</v>
      </c>
      <c r="M30" s="88">
        <v>2</v>
      </c>
      <c r="N30" s="88"/>
      <c r="O30" s="88"/>
      <c r="P30" s="88"/>
      <c r="Q30" s="88"/>
      <c r="R30" s="89">
        <f t="shared" si="0"/>
        <v>82.538461538461533</v>
      </c>
      <c r="S30" s="90">
        <f t="shared" si="1"/>
        <v>13</v>
      </c>
      <c r="T30" s="35" t="s">
        <v>41</v>
      </c>
      <c r="U30" s="91">
        <v>83.53</v>
      </c>
      <c r="V30" s="35">
        <v>3</v>
      </c>
      <c r="W30" s="55">
        <f t="shared" si="2"/>
        <v>83.133384615384614</v>
      </c>
      <c r="X30" s="88"/>
      <c r="Y30" s="35"/>
      <c r="Z30" s="35"/>
      <c r="AA30" s="94"/>
    </row>
    <row r="31" spans="1:27" ht="15">
      <c r="A31" s="82">
        <v>181114</v>
      </c>
      <c r="B31" s="37">
        <v>91</v>
      </c>
      <c r="C31" s="37">
        <v>3</v>
      </c>
      <c r="D31" s="37">
        <v>85</v>
      </c>
      <c r="E31" s="5">
        <v>1</v>
      </c>
      <c r="F31" s="5">
        <v>80</v>
      </c>
      <c r="G31" s="5">
        <v>2</v>
      </c>
      <c r="H31" s="37">
        <v>81</v>
      </c>
      <c r="I31" s="37">
        <v>3</v>
      </c>
      <c r="J31" s="37">
        <v>80</v>
      </c>
      <c r="K31" s="37">
        <v>3</v>
      </c>
      <c r="L31" s="37"/>
      <c r="M31" s="37"/>
      <c r="N31" s="37"/>
      <c r="O31" s="37"/>
      <c r="P31" s="37"/>
      <c r="Q31" s="37"/>
      <c r="R31" s="83">
        <f t="shared" si="0"/>
        <v>83.416666666666671</v>
      </c>
      <c r="S31" s="84">
        <f t="shared" si="1"/>
        <v>12</v>
      </c>
      <c r="T31" s="33" t="s">
        <v>41</v>
      </c>
      <c r="U31" s="66">
        <v>83.59</v>
      </c>
      <c r="V31" s="33">
        <v>3</v>
      </c>
      <c r="W31" s="85">
        <f t="shared" si="2"/>
        <v>83.520666666666671</v>
      </c>
      <c r="X31" s="86"/>
      <c r="Y31" s="33"/>
      <c r="Z31" s="33"/>
      <c r="AA31" s="87"/>
    </row>
    <row r="32" spans="1:27" ht="15">
      <c r="A32" s="82">
        <v>181107</v>
      </c>
      <c r="B32" s="54">
        <v>82</v>
      </c>
      <c r="C32" s="54">
        <v>3</v>
      </c>
      <c r="D32" s="54">
        <v>85</v>
      </c>
      <c r="E32" s="54">
        <v>1</v>
      </c>
      <c r="F32" s="54">
        <v>79</v>
      </c>
      <c r="G32" s="54">
        <v>2</v>
      </c>
      <c r="H32" s="54">
        <v>82</v>
      </c>
      <c r="I32" s="54">
        <v>3</v>
      </c>
      <c r="J32" s="54">
        <v>87</v>
      </c>
      <c r="K32" s="54">
        <v>2</v>
      </c>
      <c r="L32" s="88"/>
      <c r="M32" s="88"/>
      <c r="N32" s="88"/>
      <c r="O32" s="88"/>
      <c r="P32" s="88"/>
      <c r="Q32" s="88"/>
      <c r="R32" s="89">
        <f t="shared" si="0"/>
        <v>82.63636363636364</v>
      </c>
      <c r="S32" s="90">
        <f t="shared" si="1"/>
        <v>11</v>
      </c>
      <c r="T32" s="35" t="s">
        <v>42</v>
      </c>
      <c r="U32" s="91">
        <v>80.06</v>
      </c>
      <c r="V32" s="35">
        <v>3</v>
      </c>
      <c r="W32" s="55">
        <f t="shared" si="2"/>
        <v>81.090545454545463</v>
      </c>
      <c r="X32" s="88"/>
      <c r="Y32" s="35"/>
      <c r="Z32" s="35"/>
      <c r="AA32" s="94"/>
    </row>
    <row r="33" spans="1:27" ht="15">
      <c r="A33" s="82">
        <v>181045</v>
      </c>
      <c r="B33" s="5">
        <v>81</v>
      </c>
      <c r="C33" s="5">
        <v>3</v>
      </c>
      <c r="D33" s="5">
        <v>83</v>
      </c>
      <c r="E33" s="5">
        <v>1</v>
      </c>
      <c r="F33" s="5">
        <v>87</v>
      </c>
      <c r="G33" s="5">
        <v>2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83">
        <f t="shared" si="0"/>
        <v>83.333333333333329</v>
      </c>
      <c r="S33" s="84">
        <f t="shared" si="1"/>
        <v>6</v>
      </c>
      <c r="T33" s="33" t="s">
        <v>68</v>
      </c>
      <c r="U33" s="66">
        <v>79.48</v>
      </c>
      <c r="V33" s="33">
        <v>3</v>
      </c>
      <c r="W33" s="85">
        <f t="shared" si="2"/>
        <v>81.021333333333331</v>
      </c>
      <c r="X33" s="86"/>
      <c r="Y33" s="33"/>
      <c r="Z33" s="33"/>
      <c r="AA33" s="87"/>
    </row>
    <row r="34" spans="1:27" ht="15">
      <c r="A34" s="82">
        <v>180982</v>
      </c>
      <c r="B34" s="5">
        <v>84</v>
      </c>
      <c r="C34" s="5">
        <v>3</v>
      </c>
      <c r="D34" s="5">
        <v>79</v>
      </c>
      <c r="E34" s="5">
        <v>1</v>
      </c>
      <c r="F34" s="5">
        <v>87</v>
      </c>
      <c r="G34" s="5">
        <v>2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83">
        <f t="shared" si="0"/>
        <v>84.166666666666671</v>
      </c>
      <c r="S34" s="84">
        <f t="shared" si="1"/>
        <v>6</v>
      </c>
      <c r="T34" s="33" t="s">
        <v>68</v>
      </c>
      <c r="U34" s="66">
        <v>82.39</v>
      </c>
      <c r="V34" s="33">
        <v>3</v>
      </c>
      <c r="W34" s="85">
        <f t="shared" si="2"/>
        <v>83.100666666666669</v>
      </c>
      <c r="X34" s="86"/>
      <c r="Y34" s="33"/>
      <c r="Z34" s="33"/>
      <c r="AA34" s="87"/>
    </row>
    <row r="35" spans="1:27" ht="15">
      <c r="A35" s="82">
        <v>181015</v>
      </c>
      <c r="B35" s="5">
        <v>76</v>
      </c>
      <c r="C35" s="5">
        <v>3</v>
      </c>
      <c r="D35" s="5">
        <v>84</v>
      </c>
      <c r="E35" s="5">
        <v>1</v>
      </c>
      <c r="F35" s="5">
        <v>80</v>
      </c>
      <c r="G35" s="5">
        <v>2</v>
      </c>
      <c r="H35" s="37">
        <v>73</v>
      </c>
      <c r="I35" s="37">
        <v>3</v>
      </c>
      <c r="J35" s="37"/>
      <c r="K35" s="37"/>
      <c r="L35" s="37"/>
      <c r="M35" s="37"/>
      <c r="N35" s="37"/>
      <c r="O35" s="37"/>
      <c r="P35" s="37"/>
      <c r="Q35" s="37"/>
      <c r="R35" s="83">
        <f t="shared" si="0"/>
        <v>76.777777777777771</v>
      </c>
      <c r="S35" s="84">
        <f t="shared" si="1"/>
        <v>9</v>
      </c>
      <c r="T35" s="33" t="s">
        <v>68</v>
      </c>
      <c r="U35" s="66">
        <v>76.91</v>
      </c>
      <c r="V35" s="33">
        <v>3</v>
      </c>
      <c r="W35" s="85">
        <f t="shared" si="2"/>
        <v>76.857111111111095</v>
      </c>
      <c r="X35" s="86"/>
      <c r="Y35" s="33"/>
      <c r="Z35" s="33"/>
      <c r="AA35" s="87"/>
    </row>
    <row r="36" spans="1:27" ht="15">
      <c r="A36" s="82">
        <v>181117</v>
      </c>
      <c r="B36" s="37">
        <v>82</v>
      </c>
      <c r="C36" s="37">
        <v>3</v>
      </c>
      <c r="D36" s="37">
        <v>75</v>
      </c>
      <c r="E36" s="5">
        <v>1</v>
      </c>
      <c r="F36" s="5">
        <v>84</v>
      </c>
      <c r="G36" s="5">
        <v>2</v>
      </c>
      <c r="H36" s="37">
        <v>75</v>
      </c>
      <c r="I36" s="37">
        <v>3</v>
      </c>
      <c r="J36" s="37">
        <v>76</v>
      </c>
      <c r="K36" s="37">
        <v>2</v>
      </c>
      <c r="L36" s="37">
        <v>82</v>
      </c>
      <c r="M36" s="37">
        <v>2</v>
      </c>
      <c r="N36" s="37"/>
      <c r="O36" s="37"/>
      <c r="P36" s="37"/>
      <c r="Q36" s="37"/>
      <c r="R36" s="83">
        <f t="shared" si="0"/>
        <v>79.230769230769226</v>
      </c>
      <c r="S36" s="84">
        <f t="shared" si="1"/>
        <v>13</v>
      </c>
      <c r="T36" s="33" t="s">
        <v>41</v>
      </c>
      <c r="U36" s="66">
        <v>75.88</v>
      </c>
      <c r="V36" s="33">
        <v>3</v>
      </c>
      <c r="W36" s="85">
        <f t="shared" si="2"/>
        <v>77.220307692307699</v>
      </c>
      <c r="X36" s="86"/>
      <c r="Y36" s="33"/>
      <c r="Z36" s="33"/>
      <c r="AA36" s="87"/>
    </row>
    <row r="37" spans="1:27" ht="15">
      <c r="A37" s="82">
        <v>181112</v>
      </c>
      <c r="B37" s="54">
        <v>72</v>
      </c>
      <c r="C37" s="54">
        <v>3</v>
      </c>
      <c r="D37" s="54">
        <v>85</v>
      </c>
      <c r="E37" s="54">
        <v>1</v>
      </c>
      <c r="F37" s="54">
        <v>84</v>
      </c>
      <c r="G37" s="54">
        <v>2</v>
      </c>
      <c r="H37" s="54">
        <v>70</v>
      </c>
      <c r="I37" s="54">
        <v>3</v>
      </c>
      <c r="J37" s="54">
        <v>75</v>
      </c>
      <c r="K37" s="54">
        <v>2</v>
      </c>
      <c r="L37" s="54"/>
      <c r="M37" s="54"/>
      <c r="N37" s="54"/>
      <c r="O37" s="54"/>
      <c r="P37" s="54"/>
      <c r="Q37" s="54"/>
      <c r="R37" s="89">
        <f t="shared" si="0"/>
        <v>75.36363636363636</v>
      </c>
      <c r="S37" s="90">
        <f t="shared" si="1"/>
        <v>11</v>
      </c>
      <c r="T37" s="35" t="s">
        <v>68</v>
      </c>
      <c r="U37" s="91">
        <v>77.349999999999994</v>
      </c>
      <c r="V37" s="35">
        <v>3</v>
      </c>
      <c r="W37" s="55">
        <f t="shared" si="2"/>
        <v>76.555454545454538</v>
      </c>
      <c r="X37" s="88"/>
      <c r="Y37" s="35"/>
      <c r="Z37" s="35"/>
      <c r="AA37" s="94"/>
    </row>
    <row r="38" spans="1:27" ht="15">
      <c r="A38" s="82">
        <v>181030</v>
      </c>
      <c r="B38" s="54">
        <v>72</v>
      </c>
      <c r="C38" s="54">
        <v>1</v>
      </c>
      <c r="D38" s="54">
        <v>77</v>
      </c>
      <c r="E38" s="54">
        <v>2</v>
      </c>
      <c r="F38" s="54">
        <v>79</v>
      </c>
      <c r="G38" s="54">
        <v>3</v>
      </c>
      <c r="H38" s="54"/>
      <c r="I38" s="54"/>
      <c r="J38" s="54"/>
      <c r="K38" s="54"/>
      <c r="L38" s="88"/>
      <c r="M38" s="88"/>
      <c r="N38" s="88"/>
      <c r="O38" s="88"/>
      <c r="P38" s="88"/>
      <c r="Q38" s="88"/>
      <c r="R38" s="89">
        <f t="shared" si="0"/>
        <v>77.166666666666671</v>
      </c>
      <c r="S38" s="90">
        <f t="shared" si="1"/>
        <v>6</v>
      </c>
      <c r="T38" s="88" t="s">
        <v>109</v>
      </c>
      <c r="U38" s="54">
        <v>80.650000000000006</v>
      </c>
      <c r="V38" s="91">
        <v>3</v>
      </c>
      <c r="W38" s="55">
        <f t="shared" si="2"/>
        <v>79.256666666666675</v>
      </c>
      <c r="X38" s="88"/>
      <c r="Y38" s="91"/>
      <c r="Z38" s="91"/>
      <c r="AA38" s="92"/>
    </row>
    <row r="39" spans="1:27" ht="15">
      <c r="A39" s="82">
        <v>181016</v>
      </c>
      <c r="B39" s="5">
        <v>71</v>
      </c>
      <c r="C39" s="5">
        <v>3</v>
      </c>
      <c r="D39" s="5">
        <v>84</v>
      </c>
      <c r="E39" s="5">
        <v>1</v>
      </c>
      <c r="F39" s="5">
        <v>82</v>
      </c>
      <c r="G39" s="5">
        <v>2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83">
        <f t="shared" si="0"/>
        <v>76.833333333333329</v>
      </c>
      <c r="S39" s="84">
        <f t="shared" si="1"/>
        <v>6</v>
      </c>
      <c r="T39" s="33" t="s">
        <v>42</v>
      </c>
      <c r="U39" s="66">
        <v>80.39</v>
      </c>
      <c r="V39" s="33">
        <v>3</v>
      </c>
      <c r="W39" s="85">
        <f t="shared" si="2"/>
        <v>78.967333333333329</v>
      </c>
      <c r="X39" s="86"/>
      <c r="Y39" s="33"/>
      <c r="Z39" s="33"/>
      <c r="AA39" s="87"/>
    </row>
    <row r="40" spans="1:27" ht="15">
      <c r="A40" s="82">
        <v>180978</v>
      </c>
      <c r="B40" s="5">
        <v>81</v>
      </c>
      <c r="C40" s="5">
        <v>1</v>
      </c>
      <c r="D40" s="5">
        <v>81</v>
      </c>
      <c r="E40" s="5">
        <v>2</v>
      </c>
      <c r="F40" s="5">
        <v>88</v>
      </c>
      <c r="G40" s="5">
        <v>2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83">
        <f t="shared" ref="R40:R41" si="3">(B:B*C:C+D:D*E:E+F:F*G:G+H:H*I:I+J:J*K:K+L:L*M:M)/(C:C+E:E+G:G+I:I+K:K+M:M)</f>
        <v>83.8</v>
      </c>
      <c r="S40" s="84">
        <f t="shared" ref="S40:S41" si="4">C:C+E:E+G:G+I:I+K:K+M:M</f>
        <v>5</v>
      </c>
      <c r="T40" s="33" t="s">
        <v>68</v>
      </c>
      <c r="U40" s="66">
        <v>75.739999999999995</v>
      </c>
      <c r="V40" s="91">
        <v>3</v>
      </c>
      <c r="W40" s="85">
        <f t="shared" ref="W40:W41" si="5">R40*0.4+U40*0.6</f>
        <v>78.963999999999999</v>
      </c>
      <c r="X40" s="86"/>
      <c r="Y40" s="33"/>
      <c r="Z40" s="33"/>
      <c r="AA40" s="87"/>
    </row>
    <row r="41" spans="1:27" ht="15">
      <c r="A41" s="82">
        <v>180993</v>
      </c>
      <c r="B41" s="5">
        <v>84</v>
      </c>
      <c r="C41" s="5">
        <v>1</v>
      </c>
      <c r="D41" s="5">
        <v>74</v>
      </c>
      <c r="E41" s="5">
        <v>2</v>
      </c>
      <c r="F41" s="5">
        <v>78</v>
      </c>
      <c r="G41" s="5">
        <v>2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83">
        <f t="shared" si="3"/>
        <v>77.599999999999994</v>
      </c>
      <c r="S41" s="84">
        <f t="shared" si="4"/>
        <v>5</v>
      </c>
      <c r="T41" s="33" t="s">
        <v>42</v>
      </c>
      <c r="U41" s="66">
        <v>84.74</v>
      </c>
      <c r="V41" s="91">
        <v>3</v>
      </c>
      <c r="W41" s="85">
        <f t="shared" si="5"/>
        <v>81.883999999999986</v>
      </c>
      <c r="X41" s="86"/>
      <c r="Y41" s="33"/>
      <c r="Z41" s="33"/>
      <c r="AA41" s="87"/>
    </row>
  </sheetData>
  <autoFilter ref="A1:AA3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4:AB41">
      <sortCondition ref="A1:A41"/>
    </sortState>
  </autoFilter>
  <mergeCells count="12">
    <mergeCell ref="T1:T2"/>
    <mergeCell ref="A1:A2"/>
    <mergeCell ref="B1:Q1"/>
    <mergeCell ref="R1:R2"/>
    <mergeCell ref="S1:S2"/>
    <mergeCell ref="AA1:AA2"/>
    <mergeCell ref="U1:U2"/>
    <mergeCell ref="V1:V2"/>
    <mergeCell ref="W1:W2"/>
    <mergeCell ref="X1:X2"/>
    <mergeCell ref="Y1:Y2"/>
    <mergeCell ref="Z1:Z2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7"/>
  <sheetViews>
    <sheetView zoomScale="55" zoomScaleNormal="55" workbookViewId="0">
      <selection activeCell="B2" sqref="B1:B1048576"/>
    </sheetView>
  </sheetViews>
  <sheetFormatPr defaultRowHeight="14.25"/>
  <sheetData>
    <row r="1" spans="1:27">
      <c r="A1" s="124" t="s">
        <v>0</v>
      </c>
      <c r="B1" s="124" t="s">
        <v>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39" t="s">
        <v>46</v>
      </c>
      <c r="S1" s="139" t="s">
        <v>2</v>
      </c>
      <c r="T1" s="150" t="s">
        <v>20</v>
      </c>
      <c r="U1" s="139" t="s">
        <v>21</v>
      </c>
      <c r="V1" s="124" t="s">
        <v>1</v>
      </c>
      <c r="W1" s="140" t="s">
        <v>23</v>
      </c>
      <c r="X1" s="140" t="s">
        <v>47</v>
      </c>
      <c r="Y1" s="149" t="s">
        <v>48</v>
      </c>
      <c r="Z1" s="122" t="s">
        <v>49</v>
      </c>
      <c r="AA1" s="147" t="s">
        <v>50</v>
      </c>
    </row>
    <row r="2" spans="1:27">
      <c r="A2" s="143"/>
      <c r="B2" s="63" t="s">
        <v>4</v>
      </c>
      <c r="C2" s="63" t="s">
        <v>51</v>
      </c>
      <c r="D2" s="63" t="s">
        <v>52</v>
      </c>
      <c r="E2" s="63" t="s">
        <v>7</v>
      </c>
      <c r="F2" s="63" t="s">
        <v>53</v>
      </c>
      <c r="G2" s="63" t="s">
        <v>54</v>
      </c>
      <c r="H2" s="63" t="s">
        <v>55</v>
      </c>
      <c r="I2" s="63" t="s">
        <v>11</v>
      </c>
      <c r="J2" s="63" t="s">
        <v>56</v>
      </c>
      <c r="K2" s="63" t="s">
        <v>57</v>
      </c>
      <c r="L2" s="63" t="s">
        <v>14</v>
      </c>
      <c r="M2" s="64" t="s">
        <v>15</v>
      </c>
      <c r="N2" s="64" t="s">
        <v>16</v>
      </c>
      <c r="O2" s="64" t="s">
        <v>17</v>
      </c>
      <c r="P2" s="64" t="s">
        <v>58</v>
      </c>
      <c r="Q2" s="64" t="s">
        <v>19</v>
      </c>
      <c r="R2" s="144"/>
      <c r="S2" s="144"/>
      <c r="T2" s="151"/>
      <c r="U2" s="144"/>
      <c r="V2" s="143"/>
      <c r="W2" s="140"/>
      <c r="X2" s="144"/>
      <c r="Y2" s="143"/>
      <c r="Z2" s="144"/>
      <c r="AA2" s="148"/>
    </row>
    <row r="3" spans="1:27">
      <c r="A3" s="40">
        <v>181002</v>
      </c>
      <c r="B3" s="45">
        <v>77</v>
      </c>
      <c r="C3" s="37">
        <v>1</v>
      </c>
      <c r="D3" s="37">
        <v>81</v>
      </c>
      <c r="E3" s="37">
        <v>2</v>
      </c>
      <c r="F3" s="37">
        <v>82</v>
      </c>
      <c r="G3" s="37">
        <v>2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65">
        <f t="shared" ref="R3:R17" si="0">(B:B*C:C+D:D*E:E+F:F*G:G+H:H*I:I+J:J*K:K+L:L*M:M)/(C:C+E:E+G:G+I:I+K:K+M:M)</f>
        <v>80.599999999999994</v>
      </c>
      <c r="S3" s="40">
        <f t="shared" ref="S3:S17" si="1">C:C+E:E+G:G+I:I+K:K+M:M</f>
        <v>5</v>
      </c>
      <c r="T3" s="37" t="s">
        <v>42</v>
      </c>
      <c r="U3" s="37" t="s">
        <v>59</v>
      </c>
      <c r="V3" s="66">
        <v>2</v>
      </c>
      <c r="W3" s="67">
        <f t="shared" ref="W3:W17" si="2">R3*0.4+U3*0.6</f>
        <v>79.562000000000012</v>
      </c>
      <c r="X3" s="68"/>
      <c r="Y3" s="68"/>
      <c r="Z3" s="45"/>
      <c r="AA3" s="69"/>
    </row>
    <row r="4" spans="1:27">
      <c r="A4" s="40">
        <v>181003</v>
      </c>
      <c r="B4" s="45">
        <v>81</v>
      </c>
      <c r="C4" s="37">
        <v>1</v>
      </c>
      <c r="D4" s="37">
        <v>79</v>
      </c>
      <c r="E4" s="37">
        <v>2</v>
      </c>
      <c r="F4" s="37">
        <v>77</v>
      </c>
      <c r="G4" s="37">
        <v>3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65">
        <f t="shared" si="0"/>
        <v>78.333333333333329</v>
      </c>
      <c r="S4" s="40">
        <f t="shared" si="1"/>
        <v>6</v>
      </c>
      <c r="T4" s="37" t="s">
        <v>41</v>
      </c>
      <c r="U4" s="37" t="s">
        <v>60</v>
      </c>
      <c r="V4" s="66">
        <v>2</v>
      </c>
      <c r="W4" s="67">
        <f t="shared" si="2"/>
        <v>80.899333333333331</v>
      </c>
      <c r="X4" s="68"/>
      <c r="Y4" s="68"/>
      <c r="Z4" s="45"/>
      <c r="AA4" s="69"/>
    </row>
    <row r="5" spans="1:27">
      <c r="A5" s="40">
        <v>181004</v>
      </c>
      <c r="B5" s="45">
        <v>79</v>
      </c>
      <c r="C5" s="37">
        <v>1</v>
      </c>
      <c r="D5" s="70" t="s">
        <v>61</v>
      </c>
      <c r="E5" s="45">
        <v>2</v>
      </c>
      <c r="F5" s="45">
        <v>84</v>
      </c>
      <c r="G5" s="45">
        <v>2</v>
      </c>
      <c r="H5" s="45"/>
      <c r="I5" s="45"/>
      <c r="J5" s="37"/>
      <c r="K5" s="68"/>
      <c r="L5" s="71"/>
      <c r="M5" s="72"/>
      <c r="N5" s="68"/>
      <c r="O5" s="68"/>
      <c r="P5" s="68"/>
      <c r="Q5" s="68"/>
      <c r="R5" s="65">
        <f t="shared" si="0"/>
        <v>83</v>
      </c>
      <c r="S5" s="40">
        <f t="shared" si="1"/>
        <v>5</v>
      </c>
      <c r="T5" s="45" t="s">
        <v>42</v>
      </c>
      <c r="U5" s="37" t="s">
        <v>62</v>
      </c>
      <c r="V5" s="66">
        <v>2</v>
      </c>
      <c r="W5" s="67">
        <f t="shared" si="2"/>
        <v>81.698000000000008</v>
      </c>
      <c r="X5" s="68"/>
      <c r="Y5" s="68"/>
      <c r="Z5" s="45"/>
      <c r="AA5" s="69"/>
    </row>
    <row r="6" spans="1:27">
      <c r="A6" s="40">
        <v>181005</v>
      </c>
      <c r="B6" s="45">
        <v>76</v>
      </c>
      <c r="C6" s="37">
        <v>1</v>
      </c>
      <c r="D6" s="37">
        <v>86</v>
      </c>
      <c r="E6" s="37">
        <v>2</v>
      </c>
      <c r="F6" s="37">
        <v>94</v>
      </c>
      <c r="G6" s="37">
        <v>1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65">
        <f t="shared" si="0"/>
        <v>85.5</v>
      </c>
      <c r="S6" s="40">
        <f t="shared" si="1"/>
        <v>4</v>
      </c>
      <c r="T6" s="37" t="s">
        <v>42</v>
      </c>
      <c r="U6" s="37" t="s">
        <v>63</v>
      </c>
      <c r="V6" s="66">
        <v>2</v>
      </c>
      <c r="W6" s="67">
        <f t="shared" si="2"/>
        <v>87.798000000000002</v>
      </c>
      <c r="X6" s="68"/>
      <c r="Y6" s="68"/>
      <c r="Z6" s="45"/>
      <c r="AA6" s="69"/>
    </row>
    <row r="7" spans="1:27">
      <c r="A7" s="40">
        <v>181006</v>
      </c>
      <c r="B7" s="45">
        <v>78</v>
      </c>
      <c r="C7" s="37">
        <v>1</v>
      </c>
      <c r="D7" s="37">
        <v>87</v>
      </c>
      <c r="E7" s="73">
        <v>2</v>
      </c>
      <c r="F7" s="37">
        <v>78</v>
      </c>
      <c r="G7" s="37">
        <v>2</v>
      </c>
      <c r="H7" s="37">
        <v>76</v>
      </c>
      <c r="I7" s="37">
        <v>2</v>
      </c>
      <c r="J7" s="37"/>
      <c r="K7" s="37"/>
      <c r="L7" s="37"/>
      <c r="M7" s="37"/>
      <c r="N7" s="37"/>
      <c r="O7" s="37"/>
      <c r="P7" s="37"/>
      <c r="Q7" s="37"/>
      <c r="R7" s="65">
        <f t="shared" si="0"/>
        <v>80</v>
      </c>
      <c r="S7" s="40">
        <f t="shared" si="1"/>
        <v>7</v>
      </c>
      <c r="T7" s="37" t="s">
        <v>41</v>
      </c>
      <c r="U7" s="37" t="s">
        <v>64</v>
      </c>
      <c r="V7" s="66">
        <v>2</v>
      </c>
      <c r="W7" s="67">
        <f t="shared" si="2"/>
        <v>81.584000000000003</v>
      </c>
      <c r="X7" s="68"/>
      <c r="Y7" s="68"/>
      <c r="Z7" s="45"/>
      <c r="AA7" s="69"/>
    </row>
    <row r="8" spans="1:27">
      <c r="A8" s="74">
        <v>181017</v>
      </c>
      <c r="B8" s="75">
        <v>84</v>
      </c>
      <c r="C8" s="37">
        <v>3</v>
      </c>
      <c r="D8" s="37">
        <v>81</v>
      </c>
      <c r="E8" s="37">
        <v>1</v>
      </c>
      <c r="F8" s="37">
        <v>82</v>
      </c>
      <c r="G8" s="37">
        <v>3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65">
        <f t="shared" si="0"/>
        <v>82.714285714285708</v>
      </c>
      <c r="S8" s="40">
        <f t="shared" si="1"/>
        <v>7</v>
      </c>
      <c r="T8" s="37" t="s">
        <v>44</v>
      </c>
      <c r="U8" s="37" t="s">
        <v>65</v>
      </c>
      <c r="V8" s="66">
        <v>2</v>
      </c>
      <c r="W8" s="67">
        <f t="shared" si="2"/>
        <v>83.065714285714279</v>
      </c>
      <c r="X8" s="68"/>
      <c r="Y8" s="68"/>
      <c r="Z8" s="45"/>
      <c r="AA8" s="69"/>
    </row>
    <row r="9" spans="1:27">
      <c r="A9" s="40">
        <v>181020</v>
      </c>
      <c r="B9" s="45">
        <v>82</v>
      </c>
      <c r="C9" s="37">
        <v>1</v>
      </c>
      <c r="D9" s="37">
        <v>84</v>
      </c>
      <c r="E9" s="37">
        <v>2</v>
      </c>
      <c r="F9" s="37">
        <v>82</v>
      </c>
      <c r="G9" s="37">
        <v>2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65">
        <f t="shared" si="0"/>
        <v>82.8</v>
      </c>
      <c r="S9" s="40">
        <f t="shared" si="1"/>
        <v>5</v>
      </c>
      <c r="T9" s="37" t="s">
        <v>42</v>
      </c>
      <c r="U9" s="37" t="s">
        <v>66</v>
      </c>
      <c r="V9" s="66">
        <v>2</v>
      </c>
      <c r="W9" s="67">
        <f t="shared" si="2"/>
        <v>83.207999999999998</v>
      </c>
      <c r="X9" s="68"/>
      <c r="Y9" s="68"/>
      <c r="Z9" s="45"/>
      <c r="AA9" s="69"/>
    </row>
    <row r="10" spans="1:27">
      <c r="A10" s="40">
        <v>181027</v>
      </c>
      <c r="B10" s="45">
        <v>79</v>
      </c>
      <c r="C10" s="37">
        <v>2</v>
      </c>
      <c r="D10" s="37">
        <v>86</v>
      </c>
      <c r="E10" s="37">
        <v>1</v>
      </c>
      <c r="F10" s="37">
        <v>79</v>
      </c>
      <c r="G10" s="37">
        <v>2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65">
        <f t="shared" si="0"/>
        <v>80.400000000000006</v>
      </c>
      <c r="S10" s="40">
        <f t="shared" si="1"/>
        <v>5</v>
      </c>
      <c r="T10" s="37" t="s">
        <v>41</v>
      </c>
      <c r="U10" s="37" t="s">
        <v>67</v>
      </c>
      <c r="V10" s="66">
        <v>2</v>
      </c>
      <c r="W10" s="67">
        <f t="shared" si="2"/>
        <v>80.837999999999994</v>
      </c>
      <c r="X10" s="68"/>
      <c r="Y10" s="68"/>
      <c r="Z10" s="45"/>
      <c r="AA10" s="69"/>
    </row>
    <row r="11" spans="1:27">
      <c r="A11" s="40">
        <v>181056</v>
      </c>
      <c r="B11" s="45">
        <v>78</v>
      </c>
      <c r="C11" s="37">
        <v>1</v>
      </c>
      <c r="D11" s="37">
        <v>74</v>
      </c>
      <c r="E11" s="37">
        <v>2</v>
      </c>
      <c r="F11" s="37">
        <v>74</v>
      </c>
      <c r="G11" s="37">
        <v>2</v>
      </c>
      <c r="H11" s="37">
        <v>76</v>
      </c>
      <c r="I11" s="37">
        <v>2</v>
      </c>
      <c r="J11" s="37"/>
      <c r="K11" s="37"/>
      <c r="L11" s="37"/>
      <c r="M11" s="37"/>
      <c r="N11" s="37"/>
      <c r="O11" s="37"/>
      <c r="P11" s="37"/>
      <c r="Q11" s="37"/>
      <c r="R11" s="65">
        <f t="shared" si="0"/>
        <v>75.142857142857139</v>
      </c>
      <c r="S11" s="40">
        <f t="shared" si="1"/>
        <v>7</v>
      </c>
      <c r="T11" s="37" t="s">
        <v>68</v>
      </c>
      <c r="U11" s="37" t="s">
        <v>69</v>
      </c>
      <c r="V11" s="66">
        <v>2</v>
      </c>
      <c r="W11" s="67">
        <f t="shared" si="2"/>
        <v>74.481142857142856</v>
      </c>
      <c r="X11" s="68"/>
      <c r="Y11" s="68"/>
      <c r="Z11" s="45"/>
      <c r="AA11" s="69"/>
    </row>
    <row r="12" spans="1:27">
      <c r="A12" s="40">
        <v>181144</v>
      </c>
      <c r="B12" s="45">
        <v>77</v>
      </c>
      <c r="C12" s="37">
        <v>3</v>
      </c>
      <c r="D12" s="37">
        <v>89</v>
      </c>
      <c r="E12" s="37">
        <v>3</v>
      </c>
      <c r="F12" s="37">
        <v>79</v>
      </c>
      <c r="G12" s="37">
        <v>1</v>
      </c>
      <c r="H12" s="37">
        <v>88</v>
      </c>
      <c r="I12" s="37">
        <v>3</v>
      </c>
      <c r="J12" s="37">
        <v>84</v>
      </c>
      <c r="K12" s="37">
        <v>2</v>
      </c>
      <c r="L12" s="37"/>
      <c r="M12" s="37"/>
      <c r="N12" s="37"/>
      <c r="O12" s="37"/>
      <c r="P12" s="37"/>
      <c r="Q12" s="37"/>
      <c r="R12" s="65">
        <f t="shared" si="0"/>
        <v>84.083333333333329</v>
      </c>
      <c r="S12" s="40">
        <f t="shared" si="1"/>
        <v>12</v>
      </c>
      <c r="T12" s="37" t="s">
        <v>41</v>
      </c>
      <c r="U12" s="37" t="s">
        <v>70</v>
      </c>
      <c r="V12" s="66">
        <v>2</v>
      </c>
      <c r="W12" s="67">
        <f t="shared" si="2"/>
        <v>82.515333333333331</v>
      </c>
      <c r="X12" s="68"/>
      <c r="Y12" s="68"/>
      <c r="Z12" s="45"/>
      <c r="AA12" s="69"/>
    </row>
    <row r="13" spans="1:27">
      <c r="A13" s="40">
        <v>181145</v>
      </c>
      <c r="B13" s="45">
        <v>90</v>
      </c>
      <c r="C13" s="37">
        <v>3</v>
      </c>
      <c r="D13" s="37">
        <v>79</v>
      </c>
      <c r="E13" s="37">
        <v>1</v>
      </c>
      <c r="F13" s="37">
        <v>85</v>
      </c>
      <c r="G13" s="37">
        <v>2</v>
      </c>
      <c r="H13" s="37">
        <v>80</v>
      </c>
      <c r="I13" s="37">
        <v>3</v>
      </c>
      <c r="J13" s="37">
        <v>82</v>
      </c>
      <c r="K13" s="37">
        <v>3</v>
      </c>
      <c r="L13" s="37"/>
      <c r="M13" s="37"/>
      <c r="N13" s="37"/>
      <c r="O13" s="37"/>
      <c r="P13" s="37"/>
      <c r="Q13" s="37"/>
      <c r="R13" s="65">
        <f t="shared" si="0"/>
        <v>83.75</v>
      </c>
      <c r="S13" s="40">
        <f t="shared" si="1"/>
        <v>12</v>
      </c>
      <c r="T13" s="37" t="s">
        <v>41</v>
      </c>
      <c r="U13" s="37" t="s">
        <v>71</v>
      </c>
      <c r="V13" s="66">
        <v>2</v>
      </c>
      <c r="W13" s="67">
        <f t="shared" si="2"/>
        <v>84.217999999999989</v>
      </c>
      <c r="X13" s="68"/>
      <c r="Y13" s="68"/>
      <c r="Z13" s="45"/>
      <c r="AA13" s="69"/>
    </row>
    <row r="14" spans="1:27">
      <c r="A14" s="74">
        <v>181146</v>
      </c>
      <c r="B14" s="75">
        <v>92</v>
      </c>
      <c r="C14" s="37">
        <v>3</v>
      </c>
      <c r="D14" s="37">
        <v>77</v>
      </c>
      <c r="E14" s="37">
        <v>1</v>
      </c>
      <c r="F14" s="37">
        <v>80</v>
      </c>
      <c r="G14" s="37">
        <v>2</v>
      </c>
      <c r="H14" s="37">
        <v>80</v>
      </c>
      <c r="I14" s="37">
        <v>3</v>
      </c>
      <c r="J14" s="37">
        <v>82</v>
      </c>
      <c r="K14" s="37">
        <v>3</v>
      </c>
      <c r="L14" s="37"/>
      <c r="M14" s="37"/>
      <c r="N14" s="37"/>
      <c r="O14" s="37"/>
      <c r="P14" s="37"/>
      <c r="Q14" s="37"/>
      <c r="R14" s="65">
        <f t="shared" si="0"/>
        <v>83.25</v>
      </c>
      <c r="S14" s="40">
        <f t="shared" si="1"/>
        <v>12</v>
      </c>
      <c r="T14" s="37" t="s">
        <v>41</v>
      </c>
      <c r="U14" s="37" t="s">
        <v>72</v>
      </c>
      <c r="V14" s="66">
        <v>2</v>
      </c>
      <c r="W14" s="67">
        <f t="shared" si="2"/>
        <v>79.890000000000015</v>
      </c>
      <c r="X14" s="68"/>
      <c r="Y14" s="68"/>
      <c r="Z14" s="45"/>
      <c r="AA14" s="69"/>
    </row>
    <row r="15" spans="1:27">
      <c r="A15" s="40">
        <v>181147</v>
      </c>
      <c r="B15" s="45">
        <v>78</v>
      </c>
      <c r="C15" s="37">
        <v>3</v>
      </c>
      <c r="D15" s="37">
        <v>81</v>
      </c>
      <c r="E15" s="37">
        <v>1</v>
      </c>
      <c r="F15" s="37">
        <v>75</v>
      </c>
      <c r="G15" s="37">
        <v>2</v>
      </c>
      <c r="H15" s="37">
        <v>72</v>
      </c>
      <c r="I15" s="37">
        <v>3</v>
      </c>
      <c r="J15" s="37">
        <v>80</v>
      </c>
      <c r="K15" s="37">
        <v>3</v>
      </c>
      <c r="L15" s="37"/>
      <c r="M15" s="37"/>
      <c r="N15" s="37"/>
      <c r="O15" s="37"/>
      <c r="P15" s="37"/>
      <c r="Q15" s="37"/>
      <c r="R15" s="65">
        <f t="shared" si="0"/>
        <v>76.75</v>
      </c>
      <c r="S15" s="40">
        <f t="shared" si="1"/>
        <v>12</v>
      </c>
      <c r="T15" s="37" t="s">
        <v>41</v>
      </c>
      <c r="U15" s="37" t="s">
        <v>73</v>
      </c>
      <c r="V15" s="66">
        <v>2</v>
      </c>
      <c r="W15" s="67">
        <f t="shared" si="2"/>
        <v>77.427999999999997</v>
      </c>
      <c r="X15" s="68"/>
      <c r="Y15" s="68"/>
      <c r="Z15" s="45"/>
      <c r="AA15" s="69"/>
    </row>
    <row r="16" spans="1:27">
      <c r="A16" s="40">
        <v>181148</v>
      </c>
      <c r="B16" s="45">
        <v>67</v>
      </c>
      <c r="C16" s="37">
        <v>3</v>
      </c>
      <c r="D16" s="37">
        <v>75</v>
      </c>
      <c r="E16" s="37">
        <v>1</v>
      </c>
      <c r="F16" s="37">
        <v>75</v>
      </c>
      <c r="G16" s="37">
        <v>3</v>
      </c>
      <c r="H16" s="37">
        <v>76</v>
      </c>
      <c r="I16" s="37">
        <v>2</v>
      </c>
      <c r="J16" s="37">
        <v>79</v>
      </c>
      <c r="K16" s="37">
        <v>2</v>
      </c>
      <c r="L16" s="37"/>
      <c r="M16" s="37"/>
      <c r="N16" s="37"/>
      <c r="O16" s="37"/>
      <c r="P16" s="37"/>
      <c r="Q16" s="37"/>
      <c r="R16" s="65">
        <f t="shared" si="0"/>
        <v>73.727272727272734</v>
      </c>
      <c r="S16" s="40">
        <f t="shared" si="1"/>
        <v>11</v>
      </c>
      <c r="T16" s="37" t="s">
        <v>42</v>
      </c>
      <c r="U16" s="37" t="s">
        <v>74</v>
      </c>
      <c r="V16" s="66">
        <v>2</v>
      </c>
      <c r="W16" s="67">
        <f t="shared" si="2"/>
        <v>76.434909090909088</v>
      </c>
      <c r="X16" s="68"/>
      <c r="Y16" s="68"/>
      <c r="Z16" s="45"/>
      <c r="AA16" s="69"/>
    </row>
    <row r="17" spans="1:27">
      <c r="A17" s="74">
        <v>181149</v>
      </c>
      <c r="B17" s="75">
        <v>78</v>
      </c>
      <c r="C17" s="37">
        <v>3</v>
      </c>
      <c r="D17" s="37">
        <v>62</v>
      </c>
      <c r="E17" s="37">
        <v>3</v>
      </c>
      <c r="F17" s="37">
        <v>75</v>
      </c>
      <c r="G17" s="37">
        <v>1</v>
      </c>
      <c r="H17" s="37">
        <v>85</v>
      </c>
      <c r="I17" s="37">
        <v>3</v>
      </c>
      <c r="J17" s="37">
        <v>78</v>
      </c>
      <c r="K17" s="37">
        <v>2</v>
      </c>
      <c r="L17" s="37"/>
      <c r="M17" s="37"/>
      <c r="N17" s="37"/>
      <c r="O17" s="37"/>
      <c r="P17" s="37"/>
      <c r="Q17" s="37"/>
      <c r="R17" s="65">
        <f t="shared" si="0"/>
        <v>75.5</v>
      </c>
      <c r="S17" s="40">
        <f t="shared" si="1"/>
        <v>12</v>
      </c>
      <c r="T17" s="37" t="s">
        <v>41</v>
      </c>
      <c r="U17" s="37" t="s">
        <v>75</v>
      </c>
      <c r="V17" s="66">
        <v>2</v>
      </c>
      <c r="W17" s="67">
        <f t="shared" si="2"/>
        <v>75.908000000000015</v>
      </c>
      <c r="X17" s="68"/>
      <c r="Y17" s="68"/>
      <c r="Z17" s="17"/>
      <c r="AA17" s="69"/>
    </row>
  </sheetData>
  <mergeCells count="12">
    <mergeCell ref="T1:T2"/>
    <mergeCell ref="A1:A2"/>
    <mergeCell ref="B1:Q1"/>
    <mergeCell ref="R1:R2"/>
    <mergeCell ref="S1:S2"/>
    <mergeCell ref="AA1:AA2"/>
    <mergeCell ref="U1:U2"/>
    <mergeCell ref="V1:V2"/>
    <mergeCell ref="W1:W2"/>
    <mergeCell ref="X1:X2"/>
    <mergeCell ref="Y1:Y2"/>
    <mergeCell ref="Z1:Z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2"/>
  <sheetViews>
    <sheetView zoomScale="40" zoomScaleNormal="40" workbookViewId="0">
      <selection activeCell="B2" sqref="B1:B1048576"/>
    </sheetView>
  </sheetViews>
  <sheetFormatPr defaultRowHeight="14.25"/>
  <sheetData>
    <row r="1" spans="1:27">
      <c r="A1" s="124" t="s">
        <v>0</v>
      </c>
      <c r="B1" s="124" t="s">
        <v>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39" t="s">
        <v>76</v>
      </c>
      <c r="S1" s="139" t="s">
        <v>2</v>
      </c>
      <c r="T1" s="145" t="s">
        <v>20</v>
      </c>
      <c r="U1" s="139" t="s">
        <v>21</v>
      </c>
      <c r="V1" s="124" t="s">
        <v>77</v>
      </c>
      <c r="W1" s="140" t="s">
        <v>78</v>
      </c>
      <c r="X1" s="124" t="s">
        <v>79</v>
      </c>
      <c r="Y1" s="124" t="s">
        <v>25</v>
      </c>
      <c r="Z1" s="122" t="s">
        <v>27</v>
      </c>
      <c r="AA1" s="152" t="s">
        <v>26</v>
      </c>
    </row>
    <row r="2" spans="1:27">
      <c r="A2" s="143"/>
      <c r="B2" s="63" t="s">
        <v>4</v>
      </c>
      <c r="C2" s="63" t="s">
        <v>6</v>
      </c>
      <c r="D2" s="63" t="s">
        <v>5</v>
      </c>
      <c r="E2" s="63" t="s">
        <v>7</v>
      </c>
      <c r="F2" s="63" t="s">
        <v>8</v>
      </c>
      <c r="G2" s="63" t="s">
        <v>54</v>
      </c>
      <c r="H2" s="63" t="s">
        <v>10</v>
      </c>
      <c r="I2" s="63" t="s">
        <v>11</v>
      </c>
      <c r="J2" s="63" t="s">
        <v>12</v>
      </c>
      <c r="K2" s="63" t="s">
        <v>13</v>
      </c>
      <c r="L2" s="63" t="s">
        <v>14</v>
      </c>
      <c r="M2" s="64" t="s">
        <v>15</v>
      </c>
      <c r="N2" s="64" t="s">
        <v>16</v>
      </c>
      <c r="O2" s="64" t="s">
        <v>17</v>
      </c>
      <c r="P2" s="64" t="s">
        <v>80</v>
      </c>
      <c r="Q2" s="64" t="s">
        <v>19</v>
      </c>
      <c r="R2" s="144"/>
      <c r="S2" s="144"/>
      <c r="T2" s="143"/>
      <c r="U2" s="144"/>
      <c r="V2" s="143"/>
      <c r="W2" s="140"/>
      <c r="X2" s="143"/>
      <c r="Y2" s="143"/>
      <c r="Z2" s="144"/>
      <c r="AA2" s="153"/>
    </row>
    <row r="3" spans="1:27">
      <c r="A3" s="40">
        <v>181007</v>
      </c>
      <c r="B3" s="45">
        <v>77</v>
      </c>
      <c r="C3" s="5">
        <v>2</v>
      </c>
      <c r="D3" s="70" t="s">
        <v>61</v>
      </c>
      <c r="E3" s="45">
        <v>1</v>
      </c>
      <c r="F3" s="45">
        <v>77</v>
      </c>
      <c r="G3" s="45">
        <v>2</v>
      </c>
      <c r="H3" s="45"/>
      <c r="I3" s="45"/>
      <c r="J3" s="45"/>
      <c r="K3" s="45"/>
      <c r="L3" s="37"/>
      <c r="M3" s="37"/>
      <c r="N3" s="37"/>
      <c r="O3" s="37"/>
      <c r="P3" s="37"/>
      <c r="Q3" s="37"/>
      <c r="R3" s="76">
        <f t="shared" ref="R3:R22" si="0">(B:B*C:C+D:D*E:E+F:F*G:G+H:H*I:I+J:J*K:K+L:L*M:M)/(C:C+E:E+G:G+I:I+K:K+M:M)</f>
        <v>78.400000000000006</v>
      </c>
      <c r="S3" s="77">
        <f t="shared" ref="S3:S22" si="1">C:C+E:E+G:G+I:I+K:K+M:M</f>
        <v>5</v>
      </c>
      <c r="T3" s="37" t="s">
        <v>42</v>
      </c>
      <c r="U3" s="78" t="s">
        <v>81</v>
      </c>
      <c r="V3" s="45">
        <v>2</v>
      </c>
      <c r="W3" s="79">
        <f t="shared" ref="W3:W22" si="2">R3*0.4+U3*0.6</f>
        <v>79.540000000000006</v>
      </c>
      <c r="X3" s="37"/>
      <c r="Y3" s="37"/>
      <c r="Z3" s="37"/>
      <c r="AA3" s="80"/>
    </row>
    <row r="4" spans="1:27">
      <c r="A4" s="40">
        <v>181008</v>
      </c>
      <c r="B4" s="70" t="s">
        <v>43</v>
      </c>
      <c r="C4" s="5">
        <v>2</v>
      </c>
      <c r="D4" s="70" t="s">
        <v>82</v>
      </c>
      <c r="E4" s="45">
        <v>1</v>
      </c>
      <c r="F4" s="45">
        <v>86</v>
      </c>
      <c r="G4" s="45">
        <v>2</v>
      </c>
      <c r="H4" s="45"/>
      <c r="I4" s="45"/>
      <c r="J4" s="45"/>
      <c r="K4" s="45"/>
      <c r="L4" s="37"/>
      <c r="M4" s="37"/>
      <c r="N4" s="37"/>
      <c r="O4" s="37"/>
      <c r="P4" s="37"/>
      <c r="Q4" s="37"/>
      <c r="R4" s="76">
        <f t="shared" si="0"/>
        <v>82.2</v>
      </c>
      <c r="S4" s="77">
        <f t="shared" si="1"/>
        <v>5</v>
      </c>
      <c r="T4" s="37" t="s">
        <v>42</v>
      </c>
      <c r="U4" s="78" t="s">
        <v>83</v>
      </c>
      <c r="V4" s="45">
        <v>2</v>
      </c>
      <c r="W4" s="79">
        <f t="shared" si="2"/>
        <v>83.748000000000005</v>
      </c>
      <c r="X4" s="37"/>
      <c r="Y4" s="37"/>
      <c r="Z4" s="37"/>
      <c r="AA4" s="80"/>
    </row>
    <row r="5" spans="1:27">
      <c r="A5" s="40">
        <v>181009</v>
      </c>
      <c r="B5" s="37">
        <v>79</v>
      </c>
      <c r="C5" s="37">
        <v>2</v>
      </c>
      <c r="D5" s="37">
        <v>78</v>
      </c>
      <c r="E5" s="37">
        <v>1</v>
      </c>
      <c r="F5" s="37">
        <v>79</v>
      </c>
      <c r="G5" s="37">
        <v>2</v>
      </c>
      <c r="H5" s="37"/>
      <c r="I5" s="45"/>
      <c r="J5" s="37"/>
      <c r="K5" s="37"/>
      <c r="L5" s="37"/>
      <c r="M5" s="37"/>
      <c r="N5" s="37"/>
      <c r="O5" s="37"/>
      <c r="P5" s="37"/>
      <c r="Q5" s="37"/>
      <c r="R5" s="76">
        <f t="shared" si="0"/>
        <v>78.8</v>
      </c>
      <c r="S5" s="77">
        <f t="shared" si="1"/>
        <v>5</v>
      </c>
      <c r="T5" s="37" t="s">
        <v>42</v>
      </c>
      <c r="U5" s="78" t="s">
        <v>84</v>
      </c>
      <c r="V5" s="45">
        <v>2</v>
      </c>
      <c r="W5" s="79">
        <f t="shared" si="2"/>
        <v>79.286000000000001</v>
      </c>
      <c r="X5" s="37"/>
      <c r="Y5" s="37"/>
      <c r="Z5" s="37"/>
      <c r="AA5" s="80"/>
    </row>
    <row r="6" spans="1:27">
      <c r="A6" s="40">
        <v>181010</v>
      </c>
      <c r="B6" s="37">
        <v>78</v>
      </c>
      <c r="C6" s="37">
        <v>1</v>
      </c>
      <c r="D6" s="37">
        <v>88</v>
      </c>
      <c r="E6" s="37">
        <v>2</v>
      </c>
      <c r="F6" s="37">
        <v>80</v>
      </c>
      <c r="G6" s="37">
        <v>2</v>
      </c>
      <c r="H6" s="37"/>
      <c r="I6" s="45"/>
      <c r="J6" s="37"/>
      <c r="K6" s="37"/>
      <c r="L6" s="37"/>
      <c r="M6" s="37"/>
      <c r="N6" s="37"/>
      <c r="O6" s="37"/>
      <c r="P6" s="37"/>
      <c r="Q6" s="37"/>
      <c r="R6" s="76">
        <f t="shared" si="0"/>
        <v>82.8</v>
      </c>
      <c r="S6" s="77">
        <f t="shared" si="1"/>
        <v>5</v>
      </c>
      <c r="T6" s="37" t="s">
        <v>42</v>
      </c>
      <c r="U6" s="78" t="s">
        <v>85</v>
      </c>
      <c r="V6" s="45">
        <v>2</v>
      </c>
      <c r="W6" s="79">
        <f t="shared" si="2"/>
        <v>83.622</v>
      </c>
      <c r="X6" s="37"/>
      <c r="Y6" s="37"/>
      <c r="Z6" s="37"/>
      <c r="AA6" s="80"/>
    </row>
    <row r="7" spans="1:27">
      <c r="A7" s="40">
        <v>181011</v>
      </c>
      <c r="B7" s="37">
        <v>83</v>
      </c>
      <c r="C7" s="37">
        <v>1</v>
      </c>
      <c r="D7" s="37">
        <v>88</v>
      </c>
      <c r="E7" s="37">
        <v>2</v>
      </c>
      <c r="F7" s="37">
        <v>82</v>
      </c>
      <c r="G7" s="37">
        <v>2</v>
      </c>
      <c r="H7" s="37"/>
      <c r="I7" s="45"/>
      <c r="J7" s="37"/>
      <c r="K7" s="37"/>
      <c r="L7" s="37"/>
      <c r="M7" s="37"/>
      <c r="N7" s="37"/>
      <c r="O7" s="37"/>
      <c r="P7" s="37"/>
      <c r="Q7" s="37"/>
      <c r="R7" s="76">
        <f t="shared" si="0"/>
        <v>84.6</v>
      </c>
      <c r="S7" s="77">
        <f t="shared" si="1"/>
        <v>5</v>
      </c>
      <c r="T7" s="37" t="s">
        <v>42</v>
      </c>
      <c r="U7" s="78" t="s">
        <v>86</v>
      </c>
      <c r="V7" s="45">
        <v>2</v>
      </c>
      <c r="W7" s="79">
        <f t="shared" si="2"/>
        <v>85.259999999999991</v>
      </c>
      <c r="X7" s="37"/>
      <c r="Y7" s="37"/>
      <c r="Z7" s="37"/>
      <c r="AA7" s="80"/>
    </row>
    <row r="8" spans="1:27">
      <c r="A8" s="40">
        <v>181012</v>
      </c>
      <c r="B8" s="37">
        <v>82</v>
      </c>
      <c r="C8" s="37">
        <v>1</v>
      </c>
      <c r="D8" s="37">
        <v>77</v>
      </c>
      <c r="E8" s="37">
        <v>2</v>
      </c>
      <c r="F8" s="37">
        <v>81</v>
      </c>
      <c r="G8" s="37">
        <v>2</v>
      </c>
      <c r="H8" s="37"/>
      <c r="I8" s="45"/>
      <c r="J8" s="37"/>
      <c r="K8" s="37"/>
      <c r="L8" s="37"/>
      <c r="M8" s="37"/>
      <c r="N8" s="37"/>
      <c r="O8" s="37"/>
      <c r="P8" s="37"/>
      <c r="Q8" s="37"/>
      <c r="R8" s="76">
        <f t="shared" si="0"/>
        <v>79.599999999999994</v>
      </c>
      <c r="S8" s="77">
        <f t="shared" si="1"/>
        <v>5</v>
      </c>
      <c r="T8" s="37" t="s">
        <v>42</v>
      </c>
      <c r="U8" s="78" t="s">
        <v>87</v>
      </c>
      <c r="V8" s="45">
        <v>2</v>
      </c>
      <c r="W8" s="79">
        <f t="shared" si="2"/>
        <v>81.717999999999989</v>
      </c>
      <c r="X8" s="37"/>
      <c r="Y8" s="37"/>
      <c r="Z8" s="37"/>
      <c r="AA8" s="80"/>
    </row>
    <row r="9" spans="1:27">
      <c r="A9" s="74">
        <v>181018</v>
      </c>
      <c r="B9" s="37">
        <v>78</v>
      </c>
      <c r="C9" s="37">
        <v>1</v>
      </c>
      <c r="D9" s="37">
        <v>78</v>
      </c>
      <c r="E9" s="37">
        <v>2</v>
      </c>
      <c r="F9" s="37">
        <v>79</v>
      </c>
      <c r="G9" s="37">
        <v>2</v>
      </c>
      <c r="H9" s="37"/>
      <c r="I9" s="45"/>
      <c r="J9" s="37"/>
      <c r="K9" s="37"/>
      <c r="L9" s="37"/>
      <c r="M9" s="37"/>
      <c r="N9" s="37"/>
      <c r="O9" s="37"/>
      <c r="P9" s="37"/>
      <c r="Q9" s="37"/>
      <c r="R9" s="76">
        <f t="shared" si="0"/>
        <v>78.400000000000006</v>
      </c>
      <c r="S9" s="77">
        <f t="shared" si="1"/>
        <v>5</v>
      </c>
      <c r="T9" s="37" t="s">
        <v>41</v>
      </c>
      <c r="U9" s="78" t="s">
        <v>88</v>
      </c>
      <c r="V9" s="45">
        <v>2</v>
      </c>
      <c r="W9" s="79">
        <f t="shared" si="2"/>
        <v>78.837999999999994</v>
      </c>
      <c r="X9" s="37"/>
      <c r="Y9" s="37"/>
      <c r="Z9" s="37"/>
      <c r="AA9" s="80"/>
    </row>
    <row r="10" spans="1:27">
      <c r="A10" s="74">
        <v>181037</v>
      </c>
      <c r="B10" s="37">
        <v>82</v>
      </c>
      <c r="C10" s="37">
        <v>2</v>
      </c>
      <c r="D10" s="37">
        <v>82</v>
      </c>
      <c r="E10" s="37">
        <v>1</v>
      </c>
      <c r="F10" s="37">
        <v>85</v>
      </c>
      <c r="G10" s="37">
        <v>2</v>
      </c>
      <c r="H10" s="37"/>
      <c r="I10" s="45"/>
      <c r="J10" s="37"/>
      <c r="K10" s="37"/>
      <c r="L10" s="37"/>
      <c r="M10" s="37"/>
      <c r="N10" s="37"/>
      <c r="O10" s="37"/>
      <c r="P10" s="37"/>
      <c r="Q10" s="37"/>
      <c r="R10" s="76">
        <f t="shared" si="0"/>
        <v>83.2</v>
      </c>
      <c r="S10" s="77">
        <f t="shared" si="1"/>
        <v>5</v>
      </c>
      <c r="T10" s="37" t="s">
        <v>42</v>
      </c>
      <c r="U10" s="78" t="s">
        <v>89</v>
      </c>
      <c r="V10" s="45">
        <v>2</v>
      </c>
      <c r="W10" s="79">
        <f t="shared" si="2"/>
        <v>81.436000000000007</v>
      </c>
      <c r="X10" s="37"/>
      <c r="Y10" s="37"/>
      <c r="Z10" s="37"/>
      <c r="AA10" s="80"/>
    </row>
    <row r="11" spans="1:27">
      <c r="A11" s="40">
        <v>181038</v>
      </c>
      <c r="B11" s="37">
        <v>82</v>
      </c>
      <c r="C11" s="37">
        <v>2</v>
      </c>
      <c r="D11" s="37">
        <v>84</v>
      </c>
      <c r="E11" s="37">
        <v>1</v>
      </c>
      <c r="F11" s="37">
        <v>76</v>
      </c>
      <c r="G11" s="37">
        <v>2</v>
      </c>
      <c r="H11" s="37"/>
      <c r="I11" s="45"/>
      <c r="J11" s="37"/>
      <c r="K11" s="37"/>
      <c r="L11" s="37"/>
      <c r="M11" s="37"/>
      <c r="N11" s="37"/>
      <c r="O11" s="37"/>
      <c r="P11" s="37"/>
      <c r="Q11" s="37"/>
      <c r="R11" s="76">
        <f t="shared" si="0"/>
        <v>80</v>
      </c>
      <c r="S11" s="77">
        <f t="shared" si="1"/>
        <v>5</v>
      </c>
      <c r="T11" s="37" t="s">
        <v>42</v>
      </c>
      <c r="U11" s="78" t="s">
        <v>90</v>
      </c>
      <c r="V11" s="45">
        <v>2</v>
      </c>
      <c r="W11" s="79">
        <f t="shared" si="2"/>
        <v>83.132000000000005</v>
      </c>
      <c r="X11" s="37"/>
      <c r="Y11" s="37"/>
      <c r="Z11" s="37"/>
      <c r="AA11" s="80"/>
    </row>
    <row r="12" spans="1:27">
      <c r="A12" s="40">
        <v>181150</v>
      </c>
      <c r="B12" s="37">
        <v>83</v>
      </c>
      <c r="C12" s="37">
        <v>2</v>
      </c>
      <c r="D12" s="37">
        <v>79</v>
      </c>
      <c r="E12" s="37">
        <v>1</v>
      </c>
      <c r="F12" s="37">
        <v>76</v>
      </c>
      <c r="G12" s="37">
        <v>3</v>
      </c>
      <c r="H12" s="37">
        <v>86</v>
      </c>
      <c r="I12" s="45">
        <v>2</v>
      </c>
      <c r="J12" s="37">
        <v>90</v>
      </c>
      <c r="K12" s="37">
        <v>3</v>
      </c>
      <c r="L12" s="37"/>
      <c r="M12" s="37"/>
      <c r="N12" s="37"/>
      <c r="O12" s="37"/>
      <c r="P12" s="37"/>
      <c r="Q12" s="37"/>
      <c r="R12" s="76">
        <f t="shared" si="0"/>
        <v>83.181818181818187</v>
      </c>
      <c r="S12" s="77">
        <f t="shared" si="1"/>
        <v>11</v>
      </c>
      <c r="T12" s="37" t="s">
        <v>41</v>
      </c>
      <c r="U12" s="78" t="s">
        <v>91</v>
      </c>
      <c r="V12" s="45">
        <v>2</v>
      </c>
      <c r="W12" s="79">
        <f t="shared" si="2"/>
        <v>83.006727272727275</v>
      </c>
      <c r="X12" s="37"/>
      <c r="Y12" s="37"/>
      <c r="Z12" s="37"/>
      <c r="AA12" s="80"/>
    </row>
    <row r="13" spans="1:27">
      <c r="A13" s="40">
        <v>181151</v>
      </c>
      <c r="B13" s="37">
        <v>83</v>
      </c>
      <c r="C13" s="37">
        <v>2</v>
      </c>
      <c r="D13" s="37">
        <v>79</v>
      </c>
      <c r="E13" s="37">
        <v>1</v>
      </c>
      <c r="F13" s="37">
        <v>84</v>
      </c>
      <c r="G13" s="37">
        <v>3</v>
      </c>
      <c r="H13" s="37">
        <v>88</v>
      </c>
      <c r="I13" s="45">
        <v>3</v>
      </c>
      <c r="J13" s="37">
        <v>76</v>
      </c>
      <c r="K13" s="37">
        <v>2</v>
      </c>
      <c r="L13" s="37"/>
      <c r="M13" s="37"/>
      <c r="N13" s="37"/>
      <c r="O13" s="37"/>
      <c r="P13" s="37"/>
      <c r="Q13" s="37"/>
      <c r="R13" s="76">
        <f t="shared" si="0"/>
        <v>83</v>
      </c>
      <c r="S13" s="77">
        <f t="shared" si="1"/>
        <v>11</v>
      </c>
      <c r="T13" s="37" t="s">
        <v>41</v>
      </c>
      <c r="U13" s="78" t="s">
        <v>92</v>
      </c>
      <c r="V13" s="45">
        <v>2</v>
      </c>
      <c r="W13" s="79">
        <f t="shared" si="2"/>
        <v>79.532000000000011</v>
      </c>
      <c r="X13" s="37"/>
      <c r="Y13" s="37"/>
      <c r="Z13" s="37"/>
      <c r="AA13" s="80"/>
    </row>
    <row r="14" spans="1:27">
      <c r="A14" s="40">
        <v>181152</v>
      </c>
      <c r="B14" s="37">
        <v>78</v>
      </c>
      <c r="C14" s="37">
        <v>2</v>
      </c>
      <c r="D14" s="37">
        <v>70</v>
      </c>
      <c r="E14" s="37">
        <v>1</v>
      </c>
      <c r="F14" s="37">
        <v>77</v>
      </c>
      <c r="G14" s="37">
        <v>3</v>
      </c>
      <c r="H14" s="37">
        <v>78</v>
      </c>
      <c r="I14" s="45">
        <v>2</v>
      </c>
      <c r="J14" s="37">
        <v>78</v>
      </c>
      <c r="K14" s="37">
        <v>2</v>
      </c>
      <c r="L14" s="37"/>
      <c r="M14" s="37"/>
      <c r="N14" s="37"/>
      <c r="O14" s="37"/>
      <c r="P14" s="37"/>
      <c r="Q14" s="37"/>
      <c r="R14" s="76">
        <f t="shared" si="0"/>
        <v>76.900000000000006</v>
      </c>
      <c r="S14" s="77">
        <f t="shared" si="1"/>
        <v>10</v>
      </c>
      <c r="T14" s="37" t="s">
        <v>42</v>
      </c>
      <c r="U14" s="78" t="s">
        <v>93</v>
      </c>
      <c r="V14" s="45">
        <v>2</v>
      </c>
      <c r="W14" s="79">
        <f t="shared" si="2"/>
        <v>74.728000000000009</v>
      </c>
      <c r="X14" s="37"/>
      <c r="Y14" s="37"/>
      <c r="Z14" s="37"/>
      <c r="AA14" s="80"/>
    </row>
    <row r="15" spans="1:27">
      <c r="A15" s="40">
        <v>181153</v>
      </c>
      <c r="B15" s="37">
        <v>76</v>
      </c>
      <c r="C15" s="37">
        <v>2</v>
      </c>
      <c r="D15" s="37">
        <v>77</v>
      </c>
      <c r="E15" s="37">
        <v>1</v>
      </c>
      <c r="F15" s="37">
        <v>79</v>
      </c>
      <c r="G15" s="37">
        <v>3</v>
      </c>
      <c r="H15" s="37">
        <v>77</v>
      </c>
      <c r="I15" s="45">
        <v>3</v>
      </c>
      <c r="J15" s="37">
        <v>79</v>
      </c>
      <c r="K15" s="37">
        <v>2</v>
      </c>
      <c r="L15" s="37"/>
      <c r="M15" s="37"/>
      <c r="N15" s="37"/>
      <c r="O15" s="37"/>
      <c r="P15" s="37"/>
      <c r="Q15" s="37"/>
      <c r="R15" s="76">
        <f t="shared" si="0"/>
        <v>77.727272727272734</v>
      </c>
      <c r="S15" s="77">
        <f t="shared" si="1"/>
        <v>11</v>
      </c>
      <c r="T15" s="37" t="s">
        <v>41</v>
      </c>
      <c r="U15" s="78" t="s">
        <v>94</v>
      </c>
      <c r="V15" s="45">
        <v>2</v>
      </c>
      <c r="W15" s="79">
        <f t="shared" si="2"/>
        <v>79.222909090909098</v>
      </c>
      <c r="X15" s="37"/>
      <c r="Y15" s="37"/>
      <c r="Z15" s="37"/>
      <c r="AA15" s="80"/>
    </row>
    <row r="16" spans="1:27">
      <c r="A16" s="40">
        <v>181154</v>
      </c>
      <c r="B16" s="37">
        <v>80</v>
      </c>
      <c r="C16" s="37">
        <v>2</v>
      </c>
      <c r="D16" s="37">
        <v>85</v>
      </c>
      <c r="E16" s="37">
        <v>1</v>
      </c>
      <c r="F16" s="37">
        <v>83</v>
      </c>
      <c r="G16" s="37">
        <v>3</v>
      </c>
      <c r="H16" s="37">
        <v>84</v>
      </c>
      <c r="I16" s="45">
        <v>4</v>
      </c>
      <c r="J16" s="37">
        <v>77</v>
      </c>
      <c r="K16" s="37">
        <v>2</v>
      </c>
      <c r="L16" s="37"/>
      <c r="M16" s="37"/>
      <c r="N16" s="37"/>
      <c r="O16" s="37"/>
      <c r="P16" s="37"/>
      <c r="Q16" s="37"/>
      <c r="R16" s="76">
        <f t="shared" si="0"/>
        <v>82</v>
      </c>
      <c r="S16" s="77">
        <f t="shared" si="1"/>
        <v>12</v>
      </c>
      <c r="T16" s="37" t="s">
        <v>41</v>
      </c>
      <c r="U16" s="78" t="s">
        <v>95</v>
      </c>
      <c r="V16" s="45">
        <v>2</v>
      </c>
      <c r="W16" s="79">
        <f t="shared" si="2"/>
        <v>81.034000000000006</v>
      </c>
      <c r="X16" s="37"/>
      <c r="Y16" s="37"/>
      <c r="Z16" s="37"/>
      <c r="AA16" s="80"/>
    </row>
    <row r="17" spans="1:27">
      <c r="A17" s="74">
        <v>181155</v>
      </c>
      <c r="B17" s="37">
        <v>79</v>
      </c>
      <c r="C17" s="37">
        <v>2</v>
      </c>
      <c r="D17" s="37">
        <v>75</v>
      </c>
      <c r="E17" s="37">
        <v>1</v>
      </c>
      <c r="F17" s="37">
        <v>74</v>
      </c>
      <c r="G17" s="37">
        <v>3</v>
      </c>
      <c r="H17" s="37">
        <v>82</v>
      </c>
      <c r="I17" s="45">
        <v>3</v>
      </c>
      <c r="J17" s="37">
        <v>78</v>
      </c>
      <c r="K17" s="37">
        <v>2</v>
      </c>
      <c r="L17" s="37"/>
      <c r="M17" s="37"/>
      <c r="N17" s="37"/>
      <c r="O17" s="37"/>
      <c r="P17" s="37"/>
      <c r="Q17" s="37"/>
      <c r="R17" s="76">
        <f t="shared" si="0"/>
        <v>77.909090909090907</v>
      </c>
      <c r="S17" s="77">
        <f t="shared" si="1"/>
        <v>11</v>
      </c>
      <c r="T17" s="37" t="s">
        <v>41</v>
      </c>
      <c r="U17" s="78" t="s">
        <v>96</v>
      </c>
      <c r="V17" s="45">
        <v>2</v>
      </c>
      <c r="W17" s="79">
        <f t="shared" si="2"/>
        <v>77.195636363636368</v>
      </c>
      <c r="X17" s="37"/>
      <c r="Y17" s="37"/>
      <c r="Z17" s="37"/>
      <c r="AA17" s="80"/>
    </row>
    <row r="18" spans="1:27">
      <c r="A18" s="74">
        <v>181156</v>
      </c>
      <c r="B18" s="37">
        <v>85</v>
      </c>
      <c r="C18" s="37">
        <v>2</v>
      </c>
      <c r="D18" s="37">
        <v>77</v>
      </c>
      <c r="E18" s="37">
        <v>1</v>
      </c>
      <c r="F18" s="37">
        <v>85</v>
      </c>
      <c r="G18" s="37">
        <v>3</v>
      </c>
      <c r="H18" s="37">
        <v>89</v>
      </c>
      <c r="I18" s="45">
        <v>3</v>
      </c>
      <c r="J18" s="37">
        <v>83</v>
      </c>
      <c r="K18" s="37">
        <v>2</v>
      </c>
      <c r="L18" s="37"/>
      <c r="M18" s="37"/>
      <c r="N18" s="37"/>
      <c r="O18" s="37"/>
      <c r="P18" s="37"/>
      <c r="Q18" s="37"/>
      <c r="R18" s="76">
        <f t="shared" si="0"/>
        <v>85</v>
      </c>
      <c r="S18" s="77">
        <f t="shared" si="1"/>
        <v>11</v>
      </c>
      <c r="T18" s="37" t="s">
        <v>41</v>
      </c>
      <c r="U18" s="78" t="s">
        <v>97</v>
      </c>
      <c r="V18" s="45">
        <v>2</v>
      </c>
      <c r="W18" s="79">
        <f t="shared" si="2"/>
        <v>82.102000000000004</v>
      </c>
      <c r="X18" s="37"/>
      <c r="Y18" s="37"/>
      <c r="Z18" s="37"/>
      <c r="AA18" s="80"/>
    </row>
    <row r="19" spans="1:27">
      <c r="A19" s="40">
        <v>181157</v>
      </c>
      <c r="B19" s="37">
        <v>83</v>
      </c>
      <c r="C19" s="37">
        <v>1</v>
      </c>
      <c r="D19" s="37">
        <v>79</v>
      </c>
      <c r="E19" s="37">
        <v>1</v>
      </c>
      <c r="F19" s="37">
        <v>81</v>
      </c>
      <c r="G19" s="37">
        <v>3</v>
      </c>
      <c r="H19" s="37">
        <v>83</v>
      </c>
      <c r="I19" s="45">
        <v>3</v>
      </c>
      <c r="J19" s="37">
        <v>77</v>
      </c>
      <c r="K19" s="37">
        <v>2</v>
      </c>
      <c r="L19" s="37"/>
      <c r="M19" s="37"/>
      <c r="N19" s="37"/>
      <c r="O19" s="37"/>
      <c r="P19" s="37"/>
      <c r="Q19" s="37"/>
      <c r="R19" s="76">
        <f t="shared" si="0"/>
        <v>80.8</v>
      </c>
      <c r="S19" s="77">
        <f t="shared" si="1"/>
        <v>10</v>
      </c>
      <c r="T19" s="37" t="s">
        <v>41</v>
      </c>
      <c r="U19" s="78" t="s">
        <v>98</v>
      </c>
      <c r="V19" s="45">
        <v>2</v>
      </c>
      <c r="W19" s="79">
        <f t="shared" si="2"/>
        <v>79.756</v>
      </c>
      <c r="X19" s="37"/>
      <c r="Y19" s="37"/>
      <c r="Z19" s="37"/>
      <c r="AA19" s="80"/>
    </row>
    <row r="20" spans="1:27">
      <c r="A20" s="40">
        <v>181158</v>
      </c>
      <c r="B20" s="37">
        <v>76</v>
      </c>
      <c r="C20" s="37">
        <v>2</v>
      </c>
      <c r="D20" s="37">
        <v>77</v>
      </c>
      <c r="E20" s="37">
        <v>1</v>
      </c>
      <c r="F20" s="37">
        <v>86</v>
      </c>
      <c r="G20" s="37">
        <v>3</v>
      </c>
      <c r="H20" s="37">
        <v>74</v>
      </c>
      <c r="I20" s="45">
        <v>2</v>
      </c>
      <c r="J20" s="37">
        <v>78</v>
      </c>
      <c r="K20" s="37">
        <v>3</v>
      </c>
      <c r="L20" s="37"/>
      <c r="M20" s="37"/>
      <c r="N20" s="37"/>
      <c r="O20" s="37"/>
      <c r="P20" s="37"/>
      <c r="Q20" s="37"/>
      <c r="R20" s="76">
        <f t="shared" si="0"/>
        <v>79</v>
      </c>
      <c r="S20" s="77">
        <f t="shared" si="1"/>
        <v>11</v>
      </c>
      <c r="T20" s="37" t="s">
        <v>41</v>
      </c>
      <c r="U20" s="78" t="s">
        <v>99</v>
      </c>
      <c r="V20" s="45">
        <v>2</v>
      </c>
      <c r="W20" s="79">
        <f t="shared" si="2"/>
        <v>80.602000000000004</v>
      </c>
      <c r="X20" s="37"/>
      <c r="Y20" s="37"/>
      <c r="Z20" s="37"/>
      <c r="AA20" s="80"/>
    </row>
    <row r="21" spans="1:27">
      <c r="A21" s="40">
        <v>181159</v>
      </c>
      <c r="B21" s="37">
        <v>87</v>
      </c>
      <c r="C21" s="37">
        <v>2</v>
      </c>
      <c r="D21" s="37">
        <v>78</v>
      </c>
      <c r="E21" s="37">
        <v>1</v>
      </c>
      <c r="F21" s="37">
        <v>85</v>
      </c>
      <c r="G21" s="37">
        <v>2</v>
      </c>
      <c r="H21" s="37">
        <v>85</v>
      </c>
      <c r="I21" s="45">
        <v>2</v>
      </c>
      <c r="J21" s="37">
        <v>82</v>
      </c>
      <c r="K21" s="37">
        <v>3</v>
      </c>
      <c r="L21" s="37"/>
      <c r="M21" s="37"/>
      <c r="N21" s="37"/>
      <c r="O21" s="37"/>
      <c r="P21" s="37"/>
      <c r="Q21" s="37"/>
      <c r="R21" s="76">
        <f t="shared" si="0"/>
        <v>83.8</v>
      </c>
      <c r="S21" s="77">
        <f t="shared" si="1"/>
        <v>10</v>
      </c>
      <c r="T21" s="37" t="s">
        <v>42</v>
      </c>
      <c r="U21" s="78" t="s">
        <v>100</v>
      </c>
      <c r="V21" s="45">
        <v>2</v>
      </c>
      <c r="W21" s="79">
        <f t="shared" si="2"/>
        <v>80.884</v>
      </c>
      <c r="X21" s="37"/>
      <c r="Y21" s="37"/>
      <c r="Z21" s="37"/>
      <c r="AA21" s="81"/>
    </row>
    <row r="22" spans="1:27">
      <c r="A22" s="40">
        <v>181160</v>
      </c>
      <c r="B22" s="37">
        <v>79</v>
      </c>
      <c r="C22" s="37">
        <v>1</v>
      </c>
      <c r="D22" s="37">
        <v>78</v>
      </c>
      <c r="E22" s="37">
        <v>2</v>
      </c>
      <c r="F22" s="37">
        <v>75</v>
      </c>
      <c r="G22" s="37">
        <v>3</v>
      </c>
      <c r="H22" s="37">
        <v>87</v>
      </c>
      <c r="I22" s="45">
        <v>3</v>
      </c>
      <c r="J22" s="37">
        <v>77</v>
      </c>
      <c r="K22" s="37">
        <v>2</v>
      </c>
      <c r="L22" s="37"/>
      <c r="M22" s="37"/>
      <c r="N22" s="37"/>
      <c r="O22" s="37"/>
      <c r="P22" s="37"/>
      <c r="Q22" s="37"/>
      <c r="R22" s="76">
        <f t="shared" si="0"/>
        <v>79.545454545454547</v>
      </c>
      <c r="S22" s="77">
        <f t="shared" si="1"/>
        <v>11</v>
      </c>
      <c r="T22" s="37" t="s">
        <v>41</v>
      </c>
      <c r="U22" s="78" t="s">
        <v>101</v>
      </c>
      <c r="V22" s="45">
        <v>2</v>
      </c>
      <c r="W22" s="79">
        <f t="shared" si="2"/>
        <v>79.386181818181825</v>
      </c>
      <c r="X22" s="37"/>
      <c r="Y22" s="37"/>
      <c r="Z22" s="37"/>
      <c r="AA22" s="80"/>
    </row>
  </sheetData>
  <autoFilter ref="A1:AA2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4:AB22">
      <sortCondition ref="A1:A22"/>
    </sortState>
  </autoFilter>
  <mergeCells count="12">
    <mergeCell ref="T1:T2"/>
    <mergeCell ref="A1:A2"/>
    <mergeCell ref="B1:Q1"/>
    <mergeCell ref="R1:R2"/>
    <mergeCell ref="S1:S2"/>
    <mergeCell ref="AA1:AA2"/>
    <mergeCell ref="U1:U2"/>
    <mergeCell ref="V1:V2"/>
    <mergeCell ref="W1:W2"/>
    <mergeCell ref="X1:X2"/>
    <mergeCell ref="Y1:Y2"/>
    <mergeCell ref="Z1:Z2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4"/>
  <sheetViews>
    <sheetView zoomScale="55" zoomScaleNormal="55" workbookViewId="0">
      <selection activeCell="B2" sqref="B1:B1048576"/>
    </sheetView>
  </sheetViews>
  <sheetFormatPr defaultRowHeight="14.25"/>
  <sheetData>
    <row r="1" spans="1:23" ht="14.45" customHeight="1">
      <c r="A1" s="124" t="s">
        <v>0</v>
      </c>
      <c r="B1" s="124" t="s">
        <v>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39" t="s">
        <v>249</v>
      </c>
      <c r="O1" s="139" t="s">
        <v>250</v>
      </c>
      <c r="P1" s="139" t="s">
        <v>251</v>
      </c>
      <c r="Q1" s="139" t="s">
        <v>252</v>
      </c>
      <c r="R1" s="124" t="s">
        <v>77</v>
      </c>
      <c r="S1" s="140" t="s">
        <v>23</v>
      </c>
      <c r="T1" s="140" t="s">
        <v>47</v>
      </c>
      <c r="U1" s="149" t="s">
        <v>48</v>
      </c>
      <c r="V1" s="122" t="s">
        <v>49</v>
      </c>
      <c r="W1" s="147" t="s">
        <v>50</v>
      </c>
    </row>
    <row r="2" spans="1:23" ht="14.45" customHeight="1">
      <c r="A2" s="125"/>
      <c r="B2" s="63" t="s">
        <v>253</v>
      </c>
      <c r="C2" s="63" t="s">
        <v>6</v>
      </c>
      <c r="D2" s="63" t="s">
        <v>254</v>
      </c>
      <c r="E2" s="63" t="s">
        <v>255</v>
      </c>
      <c r="F2" s="63" t="s">
        <v>256</v>
      </c>
      <c r="G2" s="63" t="s">
        <v>257</v>
      </c>
      <c r="H2" s="63" t="s">
        <v>10</v>
      </c>
      <c r="I2" s="63" t="s">
        <v>11</v>
      </c>
      <c r="J2" s="63" t="s">
        <v>12</v>
      </c>
      <c r="K2" s="63" t="s">
        <v>258</v>
      </c>
      <c r="L2" s="63" t="s">
        <v>14</v>
      </c>
      <c r="M2" s="64" t="s">
        <v>259</v>
      </c>
      <c r="N2" s="123"/>
      <c r="O2" s="123"/>
      <c r="P2" s="123"/>
      <c r="Q2" s="123"/>
      <c r="R2" s="143"/>
      <c r="S2" s="140"/>
      <c r="T2" s="144"/>
      <c r="U2" s="143"/>
      <c r="V2" s="144"/>
      <c r="W2" s="148"/>
    </row>
    <row r="3" spans="1:23">
      <c r="A3" s="109" t="s">
        <v>260</v>
      </c>
      <c r="B3" s="45">
        <v>80</v>
      </c>
      <c r="C3" s="40">
        <v>1</v>
      </c>
      <c r="D3" s="110" t="s">
        <v>261</v>
      </c>
      <c r="E3" s="40">
        <v>3</v>
      </c>
      <c r="F3" s="40">
        <v>80</v>
      </c>
      <c r="G3" s="45">
        <v>1</v>
      </c>
      <c r="H3" s="70" t="s">
        <v>262</v>
      </c>
      <c r="I3" s="70" t="s">
        <v>263</v>
      </c>
      <c r="J3" s="45"/>
      <c r="K3" s="45"/>
      <c r="L3" s="45"/>
      <c r="M3" s="45"/>
      <c r="N3" s="111">
        <f t="shared" ref="N3:N24" si="0">(B:B*C:C+D:D*E:E+F:F*G:G+H:H*I:I+J:J*K:K+L:L*M:M)/(C:C+E:E+G:G+I:I+K:K+M:M)</f>
        <v>80.285714285714292</v>
      </c>
      <c r="O3" s="110">
        <f t="shared" ref="O3:O24" si="1">C:C+E:E+G:G+I:I+K:K+M:M</f>
        <v>7</v>
      </c>
      <c r="P3" s="112">
        <v>28</v>
      </c>
      <c r="Q3" s="109" t="s">
        <v>264</v>
      </c>
      <c r="R3" s="45">
        <v>5</v>
      </c>
      <c r="S3" s="67">
        <f>N3*0.4+Q3*0.6</f>
        <v>81.512285714285724</v>
      </c>
      <c r="T3" s="68"/>
      <c r="U3" s="68"/>
      <c r="V3" s="68"/>
      <c r="W3" s="68"/>
    </row>
    <row r="4" spans="1:23">
      <c r="A4" s="109" t="s">
        <v>265</v>
      </c>
      <c r="B4" s="45">
        <v>86</v>
      </c>
      <c r="C4" s="40">
        <v>1</v>
      </c>
      <c r="D4" s="110" t="s">
        <v>266</v>
      </c>
      <c r="E4" s="40">
        <v>2</v>
      </c>
      <c r="F4" s="40">
        <v>76</v>
      </c>
      <c r="G4" s="110" t="s">
        <v>267</v>
      </c>
      <c r="H4" s="110" t="s">
        <v>127</v>
      </c>
      <c r="I4" s="110" t="s">
        <v>268</v>
      </c>
      <c r="J4" s="110" t="s">
        <v>269</v>
      </c>
      <c r="K4" s="110" t="s">
        <v>270</v>
      </c>
      <c r="L4" s="110" t="s">
        <v>271</v>
      </c>
      <c r="M4" s="110" t="s">
        <v>263</v>
      </c>
      <c r="N4" s="111">
        <f t="shared" si="0"/>
        <v>79.3</v>
      </c>
      <c r="O4" s="110">
        <f t="shared" si="1"/>
        <v>10</v>
      </c>
      <c r="P4" s="112">
        <v>29</v>
      </c>
      <c r="Q4" s="109" t="s">
        <v>272</v>
      </c>
      <c r="R4" s="45">
        <v>5</v>
      </c>
      <c r="S4" s="67">
        <f t="shared" ref="S4:S24" si="2">N4*0.4+Q4*0.6</f>
        <v>81.963999999999999</v>
      </c>
      <c r="T4" s="68"/>
      <c r="U4" s="68"/>
      <c r="V4" s="68"/>
      <c r="W4" s="68"/>
    </row>
    <row r="5" spans="1:23">
      <c r="A5" s="109" t="s">
        <v>273</v>
      </c>
      <c r="B5" s="45">
        <v>79</v>
      </c>
      <c r="C5" s="40">
        <v>1</v>
      </c>
      <c r="D5" s="110" t="s">
        <v>274</v>
      </c>
      <c r="E5" s="40">
        <v>2</v>
      </c>
      <c r="F5" s="45">
        <v>82</v>
      </c>
      <c r="G5" s="45">
        <v>3</v>
      </c>
      <c r="H5" s="70" t="s">
        <v>269</v>
      </c>
      <c r="I5" s="70" t="s">
        <v>263</v>
      </c>
      <c r="J5" s="45"/>
      <c r="K5" s="45"/>
      <c r="L5" s="45"/>
      <c r="M5" s="45"/>
      <c r="N5" s="111">
        <f t="shared" si="0"/>
        <v>80.375</v>
      </c>
      <c r="O5" s="110">
        <f t="shared" si="1"/>
        <v>8</v>
      </c>
      <c r="P5" s="112">
        <v>29</v>
      </c>
      <c r="Q5" s="109" t="s">
        <v>275</v>
      </c>
      <c r="R5" s="45">
        <v>5</v>
      </c>
      <c r="S5" s="67">
        <f t="shared" si="2"/>
        <v>78.091999999999985</v>
      </c>
      <c r="T5" s="68"/>
      <c r="U5" s="68"/>
      <c r="V5" s="68"/>
      <c r="W5" s="68"/>
    </row>
    <row r="6" spans="1:23">
      <c r="A6" s="109" t="s">
        <v>276</v>
      </c>
      <c r="B6" s="45">
        <v>78</v>
      </c>
      <c r="C6" s="40">
        <v>1</v>
      </c>
      <c r="D6" s="110" t="s">
        <v>261</v>
      </c>
      <c r="E6" s="40">
        <v>3</v>
      </c>
      <c r="F6" s="45">
        <v>75</v>
      </c>
      <c r="G6" s="45">
        <v>2</v>
      </c>
      <c r="H6" s="70" t="s">
        <v>277</v>
      </c>
      <c r="I6" s="70" t="s">
        <v>263</v>
      </c>
      <c r="J6" s="45">
        <v>74</v>
      </c>
      <c r="K6" s="45">
        <v>2</v>
      </c>
      <c r="L6" s="45"/>
      <c r="M6" s="45"/>
      <c r="N6" s="111">
        <f t="shared" si="0"/>
        <v>77.599999999999994</v>
      </c>
      <c r="O6" s="110">
        <f t="shared" si="1"/>
        <v>10</v>
      </c>
      <c r="P6" s="112">
        <v>29</v>
      </c>
      <c r="Q6" s="109" t="s">
        <v>278</v>
      </c>
      <c r="R6" s="45">
        <v>5</v>
      </c>
      <c r="S6" s="67">
        <f t="shared" si="2"/>
        <v>77.935999999999993</v>
      </c>
      <c r="T6" s="68"/>
      <c r="U6" s="68"/>
      <c r="V6" s="68"/>
      <c r="W6" s="68"/>
    </row>
    <row r="7" spans="1:23">
      <c r="A7" s="109" t="s">
        <v>279</v>
      </c>
      <c r="B7" s="45">
        <v>78</v>
      </c>
      <c r="C7" s="40">
        <v>1</v>
      </c>
      <c r="D7" s="110" t="s">
        <v>280</v>
      </c>
      <c r="E7" s="40">
        <v>2</v>
      </c>
      <c r="F7" s="40">
        <v>79</v>
      </c>
      <c r="G7" s="45">
        <v>2</v>
      </c>
      <c r="H7" s="70" t="s">
        <v>281</v>
      </c>
      <c r="I7" s="70" t="s">
        <v>270</v>
      </c>
      <c r="J7" s="45">
        <v>76</v>
      </c>
      <c r="K7" s="45">
        <v>2</v>
      </c>
      <c r="L7" s="45"/>
      <c r="M7" s="45"/>
      <c r="N7" s="111">
        <f t="shared" si="0"/>
        <v>77.555555555555557</v>
      </c>
      <c r="O7" s="110">
        <f t="shared" si="1"/>
        <v>9</v>
      </c>
      <c r="P7" s="112">
        <v>28</v>
      </c>
      <c r="Q7" s="109" t="s">
        <v>282</v>
      </c>
      <c r="R7" s="45">
        <v>5</v>
      </c>
      <c r="S7" s="67">
        <f t="shared" si="2"/>
        <v>76.556222222222232</v>
      </c>
      <c r="T7" s="68"/>
      <c r="U7" s="68"/>
      <c r="V7" s="68"/>
      <c r="W7" s="68"/>
    </row>
    <row r="8" spans="1:23">
      <c r="A8" s="109" t="s">
        <v>283</v>
      </c>
      <c r="B8" s="45">
        <v>84</v>
      </c>
      <c r="C8" s="40">
        <v>1</v>
      </c>
      <c r="D8" s="110" t="s">
        <v>284</v>
      </c>
      <c r="E8" s="40">
        <v>2</v>
      </c>
      <c r="F8" s="45">
        <v>82</v>
      </c>
      <c r="G8" s="45">
        <v>2</v>
      </c>
      <c r="H8" s="70" t="s">
        <v>261</v>
      </c>
      <c r="I8" s="70" t="s">
        <v>270</v>
      </c>
      <c r="J8" s="45">
        <v>79</v>
      </c>
      <c r="K8" s="45">
        <v>2</v>
      </c>
      <c r="L8" s="45"/>
      <c r="M8" s="45"/>
      <c r="N8" s="111">
        <f t="shared" si="0"/>
        <v>82.888888888888886</v>
      </c>
      <c r="O8" s="110">
        <f t="shared" si="1"/>
        <v>9</v>
      </c>
      <c r="P8" s="112">
        <v>28</v>
      </c>
      <c r="Q8" s="109">
        <v>83.47</v>
      </c>
      <c r="R8" s="45">
        <v>5</v>
      </c>
      <c r="S8" s="67">
        <f t="shared" si="2"/>
        <v>83.237555555555559</v>
      </c>
      <c r="T8" s="68"/>
      <c r="U8" s="68"/>
      <c r="V8" s="68"/>
      <c r="W8" s="68"/>
    </row>
    <row r="9" spans="1:23">
      <c r="A9" s="109" t="s">
        <v>285</v>
      </c>
      <c r="B9" s="45">
        <v>84</v>
      </c>
      <c r="C9" s="40">
        <v>1</v>
      </c>
      <c r="D9" s="110" t="s">
        <v>286</v>
      </c>
      <c r="E9" s="40">
        <v>2</v>
      </c>
      <c r="F9" s="40">
        <v>87</v>
      </c>
      <c r="G9" s="45">
        <v>1</v>
      </c>
      <c r="H9" s="70" t="s">
        <v>287</v>
      </c>
      <c r="I9" s="70" t="s">
        <v>270</v>
      </c>
      <c r="J9" s="45">
        <v>79</v>
      </c>
      <c r="K9" s="45">
        <v>2</v>
      </c>
      <c r="L9" s="45">
        <v>81</v>
      </c>
      <c r="M9" s="45">
        <v>2</v>
      </c>
      <c r="N9" s="111">
        <f t="shared" si="0"/>
        <v>80.7</v>
      </c>
      <c r="O9" s="110">
        <f t="shared" si="1"/>
        <v>10</v>
      </c>
      <c r="P9" s="112">
        <v>29</v>
      </c>
      <c r="Q9" s="109" t="s">
        <v>278</v>
      </c>
      <c r="R9" s="45">
        <v>5</v>
      </c>
      <c r="S9" s="67">
        <f t="shared" si="2"/>
        <v>79.175999999999988</v>
      </c>
      <c r="T9" s="68"/>
      <c r="U9" s="68"/>
      <c r="V9" s="68"/>
      <c r="W9" s="68"/>
    </row>
    <row r="10" spans="1:23">
      <c r="A10" s="109" t="s">
        <v>288</v>
      </c>
      <c r="B10" s="45">
        <v>81</v>
      </c>
      <c r="C10" s="40">
        <v>1</v>
      </c>
      <c r="D10" s="110" t="s">
        <v>289</v>
      </c>
      <c r="E10" s="40">
        <v>3</v>
      </c>
      <c r="F10" s="70" t="s">
        <v>290</v>
      </c>
      <c r="G10" s="70" t="s">
        <v>263</v>
      </c>
      <c r="H10" s="70" t="s">
        <v>291</v>
      </c>
      <c r="I10" s="70" t="s">
        <v>292</v>
      </c>
      <c r="J10" s="70" t="s">
        <v>269</v>
      </c>
      <c r="K10" s="70" t="s">
        <v>270</v>
      </c>
      <c r="L10" s="70"/>
      <c r="M10" s="70"/>
      <c r="N10" s="111">
        <f t="shared" si="0"/>
        <v>77.333333333333329</v>
      </c>
      <c r="O10" s="110">
        <f t="shared" si="1"/>
        <v>9</v>
      </c>
      <c r="P10" s="112">
        <v>28</v>
      </c>
      <c r="Q10" s="109" t="s">
        <v>293</v>
      </c>
      <c r="R10" s="45">
        <v>5</v>
      </c>
      <c r="S10" s="67">
        <f t="shared" si="2"/>
        <v>76.599333333333334</v>
      </c>
      <c r="T10" s="68"/>
      <c r="U10" s="68"/>
      <c r="V10" s="68"/>
      <c r="W10" s="68"/>
    </row>
    <row r="11" spans="1:23">
      <c r="A11" s="109" t="s">
        <v>294</v>
      </c>
      <c r="B11" s="45">
        <v>83</v>
      </c>
      <c r="C11" s="40">
        <v>1</v>
      </c>
      <c r="D11" s="110" t="s">
        <v>295</v>
      </c>
      <c r="E11" s="40">
        <v>2</v>
      </c>
      <c r="F11" s="40">
        <v>82</v>
      </c>
      <c r="G11" s="46">
        <v>3</v>
      </c>
      <c r="H11" s="113" t="s">
        <v>274</v>
      </c>
      <c r="I11" s="113" t="s">
        <v>268</v>
      </c>
      <c r="J11" s="46">
        <v>75</v>
      </c>
      <c r="K11" s="46">
        <v>2</v>
      </c>
      <c r="L11" s="46"/>
      <c r="M11" s="46"/>
      <c r="N11" s="111">
        <f t="shared" si="0"/>
        <v>79</v>
      </c>
      <c r="O11" s="110">
        <f t="shared" si="1"/>
        <v>9</v>
      </c>
      <c r="P11" s="112">
        <v>28</v>
      </c>
      <c r="Q11" s="109" t="s">
        <v>296</v>
      </c>
      <c r="R11" s="45">
        <v>5</v>
      </c>
      <c r="S11" s="67">
        <f t="shared" si="2"/>
        <v>79.191999999999993</v>
      </c>
      <c r="T11" s="68"/>
      <c r="U11" s="68"/>
      <c r="V11" s="68"/>
      <c r="W11" s="68"/>
    </row>
    <row r="12" spans="1:23">
      <c r="A12" s="109" t="s">
        <v>297</v>
      </c>
      <c r="B12" s="45">
        <v>70</v>
      </c>
      <c r="C12" s="40">
        <v>1</v>
      </c>
      <c r="D12" s="110" t="s">
        <v>271</v>
      </c>
      <c r="E12" s="40">
        <v>3</v>
      </c>
      <c r="F12" s="45">
        <v>77</v>
      </c>
      <c r="G12" s="45">
        <v>2</v>
      </c>
      <c r="H12" s="70" t="s">
        <v>295</v>
      </c>
      <c r="I12" s="70" t="s">
        <v>263</v>
      </c>
      <c r="J12" s="45">
        <v>76</v>
      </c>
      <c r="K12" s="45">
        <v>3</v>
      </c>
      <c r="L12" s="45"/>
      <c r="M12" s="45"/>
      <c r="N12" s="111">
        <f t="shared" si="0"/>
        <v>75.909090909090907</v>
      </c>
      <c r="O12" s="110">
        <f t="shared" si="1"/>
        <v>11</v>
      </c>
      <c r="P12" s="112">
        <v>29</v>
      </c>
      <c r="Q12" s="109" t="s">
        <v>298</v>
      </c>
      <c r="R12" s="45">
        <v>5</v>
      </c>
      <c r="S12" s="67">
        <f t="shared" si="2"/>
        <v>75.927636363636367</v>
      </c>
      <c r="T12" s="68"/>
      <c r="U12" s="68"/>
      <c r="V12" s="68"/>
      <c r="W12" s="68"/>
    </row>
    <row r="13" spans="1:23">
      <c r="A13" s="109" t="s">
        <v>299</v>
      </c>
      <c r="B13" s="45">
        <v>78</v>
      </c>
      <c r="C13" s="40">
        <v>2</v>
      </c>
      <c r="D13" s="110" t="s">
        <v>300</v>
      </c>
      <c r="E13" s="40">
        <v>1</v>
      </c>
      <c r="F13" s="40">
        <v>83</v>
      </c>
      <c r="G13" s="45">
        <v>2</v>
      </c>
      <c r="H13" s="70" t="s">
        <v>301</v>
      </c>
      <c r="I13" s="70" t="s">
        <v>263</v>
      </c>
      <c r="J13" s="45">
        <v>77</v>
      </c>
      <c r="K13" s="45">
        <v>2</v>
      </c>
      <c r="L13" s="45">
        <v>74</v>
      </c>
      <c r="M13" s="45">
        <v>2</v>
      </c>
      <c r="N13" s="111">
        <f t="shared" si="0"/>
        <v>79</v>
      </c>
      <c r="O13" s="110">
        <f t="shared" si="1"/>
        <v>11</v>
      </c>
      <c r="P13" s="112">
        <v>29</v>
      </c>
      <c r="Q13" s="109" t="s">
        <v>302</v>
      </c>
      <c r="R13" s="45">
        <v>5</v>
      </c>
      <c r="S13" s="67">
        <f t="shared" si="2"/>
        <v>80.067999999999998</v>
      </c>
      <c r="T13" s="68"/>
      <c r="U13" s="68"/>
      <c r="V13" s="68"/>
      <c r="W13" s="68"/>
    </row>
    <row r="14" spans="1:23">
      <c r="A14" s="109" t="s">
        <v>303</v>
      </c>
      <c r="B14" s="45">
        <v>82</v>
      </c>
      <c r="C14" s="40">
        <v>2</v>
      </c>
      <c r="D14" s="110" t="s">
        <v>266</v>
      </c>
      <c r="E14" s="40">
        <v>1</v>
      </c>
      <c r="F14" s="40">
        <v>79</v>
      </c>
      <c r="G14" s="45">
        <v>3</v>
      </c>
      <c r="H14" s="70" t="s">
        <v>304</v>
      </c>
      <c r="I14" s="70" t="s">
        <v>270</v>
      </c>
      <c r="J14" s="45">
        <v>78</v>
      </c>
      <c r="K14" s="45">
        <v>2</v>
      </c>
      <c r="L14" s="45">
        <v>74</v>
      </c>
      <c r="M14" s="45">
        <v>2</v>
      </c>
      <c r="N14" s="111">
        <f t="shared" si="0"/>
        <v>79.833333333333329</v>
      </c>
      <c r="O14" s="110">
        <f t="shared" si="1"/>
        <v>12</v>
      </c>
      <c r="P14" s="112">
        <v>29</v>
      </c>
      <c r="Q14" s="109" t="s">
        <v>305</v>
      </c>
      <c r="R14" s="45">
        <v>5</v>
      </c>
      <c r="S14" s="67">
        <f t="shared" si="2"/>
        <v>81.907333333333341</v>
      </c>
      <c r="T14" s="68"/>
      <c r="U14" s="68"/>
      <c r="V14" s="68"/>
      <c r="W14" s="68"/>
    </row>
    <row r="15" spans="1:23">
      <c r="A15" s="109" t="s">
        <v>306</v>
      </c>
      <c r="B15" s="45">
        <v>86</v>
      </c>
      <c r="C15" s="40">
        <v>2</v>
      </c>
      <c r="D15" s="110" t="s">
        <v>307</v>
      </c>
      <c r="E15" s="40">
        <v>1</v>
      </c>
      <c r="F15" s="70" t="s">
        <v>308</v>
      </c>
      <c r="G15" s="70" t="s">
        <v>309</v>
      </c>
      <c r="H15" s="70" t="s">
        <v>266</v>
      </c>
      <c r="I15" s="70" t="s">
        <v>268</v>
      </c>
      <c r="J15" s="70" t="s">
        <v>310</v>
      </c>
      <c r="K15" s="70" t="s">
        <v>263</v>
      </c>
      <c r="L15" s="70" t="s">
        <v>127</v>
      </c>
      <c r="M15" s="70" t="s">
        <v>267</v>
      </c>
      <c r="N15" s="111">
        <f t="shared" si="0"/>
        <v>84.545454545454547</v>
      </c>
      <c r="O15" s="110">
        <f t="shared" si="1"/>
        <v>11</v>
      </c>
      <c r="P15" s="112">
        <v>28</v>
      </c>
      <c r="Q15" s="109" t="s">
        <v>311</v>
      </c>
      <c r="R15" s="45">
        <v>5</v>
      </c>
      <c r="S15" s="67">
        <f t="shared" si="2"/>
        <v>84.218181818181819</v>
      </c>
      <c r="T15" s="68"/>
      <c r="U15" s="68"/>
      <c r="V15" s="68"/>
      <c r="W15" s="68"/>
    </row>
    <row r="16" spans="1:23">
      <c r="A16" s="109" t="s">
        <v>312</v>
      </c>
      <c r="B16" s="45">
        <v>86</v>
      </c>
      <c r="C16" s="40">
        <v>2</v>
      </c>
      <c r="D16" s="110" t="s">
        <v>300</v>
      </c>
      <c r="E16" s="40">
        <v>2</v>
      </c>
      <c r="F16" s="40">
        <v>83</v>
      </c>
      <c r="G16" s="70" t="s">
        <v>268</v>
      </c>
      <c r="H16" s="70" t="s">
        <v>313</v>
      </c>
      <c r="I16" s="70" t="s">
        <v>263</v>
      </c>
      <c r="J16" s="70" t="s">
        <v>261</v>
      </c>
      <c r="K16" s="70" t="s">
        <v>263</v>
      </c>
      <c r="L16" s="70" t="s">
        <v>134</v>
      </c>
      <c r="M16" s="70" t="s">
        <v>267</v>
      </c>
      <c r="N16" s="111">
        <f t="shared" si="0"/>
        <v>82.818181818181813</v>
      </c>
      <c r="O16" s="110">
        <f t="shared" si="1"/>
        <v>11</v>
      </c>
      <c r="P16" s="112">
        <v>28</v>
      </c>
      <c r="Q16" s="109" t="s">
        <v>45</v>
      </c>
      <c r="R16" s="45">
        <v>5</v>
      </c>
      <c r="S16" s="67">
        <f t="shared" si="2"/>
        <v>81.655272727272717</v>
      </c>
      <c r="T16" s="68"/>
      <c r="U16" s="68"/>
      <c r="V16" s="68"/>
      <c r="W16" s="68"/>
    </row>
    <row r="17" spans="1:23">
      <c r="A17" s="109">
        <v>181167</v>
      </c>
      <c r="B17" s="45">
        <v>85</v>
      </c>
      <c r="C17" s="40">
        <v>2</v>
      </c>
      <c r="D17" s="110" t="s">
        <v>313</v>
      </c>
      <c r="E17" s="40">
        <v>2</v>
      </c>
      <c r="F17" s="40">
        <v>81</v>
      </c>
      <c r="G17" s="70" t="s">
        <v>268</v>
      </c>
      <c r="H17" s="70" t="s">
        <v>269</v>
      </c>
      <c r="I17" s="70" t="s">
        <v>263</v>
      </c>
      <c r="J17" s="70" t="s">
        <v>314</v>
      </c>
      <c r="K17" s="70" t="s">
        <v>263</v>
      </c>
      <c r="L17" s="70" t="s">
        <v>315</v>
      </c>
      <c r="M17" s="70" t="s">
        <v>267</v>
      </c>
      <c r="N17" s="111">
        <f t="shared" si="0"/>
        <v>80.63636363636364</v>
      </c>
      <c r="O17" s="110">
        <f t="shared" si="1"/>
        <v>11</v>
      </c>
      <c r="P17" s="112">
        <v>28</v>
      </c>
      <c r="Q17" s="109" t="s">
        <v>316</v>
      </c>
      <c r="R17" s="45">
        <v>5</v>
      </c>
      <c r="S17" s="67">
        <f t="shared" si="2"/>
        <v>81.700545454545448</v>
      </c>
      <c r="T17" s="68"/>
      <c r="U17" s="68"/>
      <c r="V17" s="68"/>
      <c r="W17" s="68"/>
    </row>
    <row r="18" spans="1:23">
      <c r="A18" s="109" t="s">
        <v>317</v>
      </c>
      <c r="B18" s="45">
        <v>80</v>
      </c>
      <c r="C18" s="40">
        <v>1</v>
      </c>
      <c r="D18" s="110" t="s">
        <v>318</v>
      </c>
      <c r="E18" s="40">
        <v>3</v>
      </c>
      <c r="F18" s="45">
        <v>82</v>
      </c>
      <c r="G18" s="45">
        <v>2</v>
      </c>
      <c r="H18" s="70" t="s">
        <v>319</v>
      </c>
      <c r="I18" s="70" t="s">
        <v>270</v>
      </c>
      <c r="J18" s="45">
        <v>78</v>
      </c>
      <c r="K18" s="45">
        <v>3</v>
      </c>
      <c r="L18" s="45"/>
      <c r="M18" s="45"/>
      <c r="N18" s="111">
        <f t="shared" si="0"/>
        <v>81.63636363636364</v>
      </c>
      <c r="O18" s="110">
        <f t="shared" si="1"/>
        <v>11</v>
      </c>
      <c r="P18" s="112">
        <v>29</v>
      </c>
      <c r="Q18" s="109" t="s">
        <v>320</v>
      </c>
      <c r="R18" s="45">
        <v>5</v>
      </c>
      <c r="S18" s="67">
        <f t="shared" si="2"/>
        <v>80.48654545454545</v>
      </c>
      <c r="T18" s="68"/>
      <c r="U18" s="68"/>
      <c r="V18" s="68"/>
      <c r="W18" s="68"/>
    </row>
    <row r="19" spans="1:23">
      <c r="A19" s="109">
        <v>181169</v>
      </c>
      <c r="B19" s="45">
        <v>85</v>
      </c>
      <c r="C19" s="40">
        <v>1</v>
      </c>
      <c r="D19" s="110" t="s">
        <v>321</v>
      </c>
      <c r="E19" s="40">
        <v>3</v>
      </c>
      <c r="F19" s="40">
        <v>81</v>
      </c>
      <c r="G19" s="70" t="s">
        <v>270</v>
      </c>
      <c r="H19" s="70" t="s">
        <v>295</v>
      </c>
      <c r="I19" s="70" t="s">
        <v>322</v>
      </c>
      <c r="J19" s="70" t="s">
        <v>323</v>
      </c>
      <c r="K19" s="70" t="s">
        <v>263</v>
      </c>
      <c r="L19" s="70"/>
      <c r="M19" s="70"/>
      <c r="N19" s="111">
        <f t="shared" si="0"/>
        <v>78.727272727272734</v>
      </c>
      <c r="O19" s="110">
        <f t="shared" si="1"/>
        <v>11</v>
      </c>
      <c r="P19" s="112">
        <v>28</v>
      </c>
      <c r="Q19" s="109" t="s">
        <v>324</v>
      </c>
      <c r="R19" s="45">
        <v>5</v>
      </c>
      <c r="S19" s="67">
        <f t="shared" si="2"/>
        <v>80.2649090909091</v>
      </c>
      <c r="T19" s="68"/>
      <c r="U19" s="68"/>
      <c r="V19" s="68"/>
      <c r="W19" s="68"/>
    </row>
    <row r="20" spans="1:23">
      <c r="A20" s="109" t="s">
        <v>325</v>
      </c>
      <c r="B20" s="45">
        <v>78</v>
      </c>
      <c r="C20" s="40">
        <v>1</v>
      </c>
      <c r="D20" s="110" t="s">
        <v>295</v>
      </c>
      <c r="E20" s="40">
        <v>3</v>
      </c>
      <c r="F20" s="40">
        <v>82</v>
      </c>
      <c r="G20" s="45">
        <v>2</v>
      </c>
      <c r="H20" s="70" t="s">
        <v>326</v>
      </c>
      <c r="I20" s="70" t="s">
        <v>263</v>
      </c>
      <c r="J20" s="45">
        <v>82</v>
      </c>
      <c r="K20" s="45">
        <v>3</v>
      </c>
      <c r="L20" s="45"/>
      <c r="M20" s="45"/>
      <c r="N20" s="111">
        <f t="shared" si="0"/>
        <v>79.818181818181813</v>
      </c>
      <c r="O20" s="110">
        <f t="shared" si="1"/>
        <v>11</v>
      </c>
      <c r="P20" s="112">
        <v>29</v>
      </c>
      <c r="Q20" s="109" t="s">
        <v>327</v>
      </c>
      <c r="R20" s="45">
        <v>5</v>
      </c>
      <c r="S20" s="67">
        <f t="shared" si="2"/>
        <v>79.86127272727272</v>
      </c>
      <c r="T20" s="68"/>
      <c r="U20" s="68"/>
      <c r="V20" s="68"/>
      <c r="W20" s="68"/>
    </row>
    <row r="21" spans="1:23">
      <c r="A21" s="109" t="s">
        <v>328</v>
      </c>
      <c r="B21" s="45">
        <v>72</v>
      </c>
      <c r="C21" s="40">
        <v>2</v>
      </c>
      <c r="D21" s="110" t="s">
        <v>287</v>
      </c>
      <c r="E21" s="40">
        <v>1</v>
      </c>
      <c r="F21" s="45">
        <v>80</v>
      </c>
      <c r="G21" s="45">
        <v>3</v>
      </c>
      <c r="H21" s="70" t="s">
        <v>321</v>
      </c>
      <c r="I21" s="70" t="s">
        <v>268</v>
      </c>
      <c r="J21" s="45">
        <v>80</v>
      </c>
      <c r="K21" s="45">
        <v>2</v>
      </c>
      <c r="L21" s="45">
        <v>80</v>
      </c>
      <c r="M21" s="45">
        <v>2</v>
      </c>
      <c r="N21" s="111">
        <f t="shared" si="0"/>
        <v>78.454545454545453</v>
      </c>
      <c r="O21" s="110">
        <f t="shared" si="1"/>
        <v>11</v>
      </c>
      <c r="P21" s="112">
        <v>28</v>
      </c>
      <c r="Q21" s="109" t="s">
        <v>329</v>
      </c>
      <c r="R21" s="45">
        <v>5</v>
      </c>
      <c r="S21" s="67">
        <f t="shared" si="2"/>
        <v>80.689818181818183</v>
      </c>
      <c r="T21" s="68"/>
      <c r="U21" s="68"/>
      <c r="V21" s="68"/>
      <c r="W21" s="68"/>
    </row>
    <row r="22" spans="1:23">
      <c r="A22" s="109" t="s">
        <v>330</v>
      </c>
      <c r="B22" s="45">
        <v>78</v>
      </c>
      <c r="C22" s="40">
        <v>2</v>
      </c>
      <c r="D22" s="110" t="s">
        <v>331</v>
      </c>
      <c r="E22" s="40">
        <v>3</v>
      </c>
      <c r="F22" s="45">
        <v>79</v>
      </c>
      <c r="G22" s="45">
        <v>1</v>
      </c>
      <c r="H22" s="70" t="s">
        <v>286</v>
      </c>
      <c r="I22" s="70" t="s">
        <v>322</v>
      </c>
      <c r="J22" s="45">
        <v>77</v>
      </c>
      <c r="K22" s="45">
        <v>2</v>
      </c>
      <c r="L22" s="45"/>
      <c r="M22" s="45"/>
      <c r="N22" s="111">
        <f t="shared" si="0"/>
        <v>79.545454545454547</v>
      </c>
      <c r="O22" s="110">
        <f t="shared" si="1"/>
        <v>11</v>
      </c>
      <c r="P22" s="112">
        <v>28</v>
      </c>
      <c r="Q22" s="109" t="s">
        <v>45</v>
      </c>
      <c r="R22" s="45">
        <v>5</v>
      </c>
      <c r="S22" s="67">
        <f t="shared" si="2"/>
        <v>80.346181818181819</v>
      </c>
      <c r="T22" s="68"/>
      <c r="U22" s="68"/>
      <c r="V22" s="68"/>
      <c r="W22" s="68"/>
    </row>
    <row r="23" spans="1:23">
      <c r="A23" s="109" t="s">
        <v>332</v>
      </c>
      <c r="B23" s="45">
        <v>74</v>
      </c>
      <c r="C23" s="40">
        <v>2</v>
      </c>
      <c r="D23" s="110" t="s">
        <v>323</v>
      </c>
      <c r="E23" s="40">
        <v>1</v>
      </c>
      <c r="F23" s="40">
        <v>85</v>
      </c>
      <c r="G23" s="45">
        <v>2</v>
      </c>
      <c r="H23" s="70" t="s">
        <v>321</v>
      </c>
      <c r="I23" s="70" t="s">
        <v>322</v>
      </c>
      <c r="J23" s="45">
        <v>92</v>
      </c>
      <c r="K23" s="45">
        <v>2</v>
      </c>
      <c r="L23" s="45"/>
      <c r="M23" s="45"/>
      <c r="N23" s="111">
        <f t="shared" si="0"/>
        <v>81.599999999999994</v>
      </c>
      <c r="O23" s="110">
        <f t="shared" si="1"/>
        <v>10</v>
      </c>
      <c r="P23" s="112">
        <v>28</v>
      </c>
      <c r="Q23" s="109" t="s">
        <v>333</v>
      </c>
      <c r="R23" s="45">
        <v>5</v>
      </c>
      <c r="S23" s="67">
        <f t="shared" si="2"/>
        <v>82.073999999999998</v>
      </c>
      <c r="T23" s="68"/>
      <c r="U23" s="68"/>
      <c r="V23" s="68"/>
      <c r="W23" s="68"/>
    </row>
    <row r="24" spans="1:23">
      <c r="A24" s="109">
        <v>181174</v>
      </c>
      <c r="B24" s="45">
        <v>80</v>
      </c>
      <c r="C24" s="40">
        <v>2</v>
      </c>
      <c r="D24" s="110" t="s">
        <v>334</v>
      </c>
      <c r="E24" s="40">
        <v>1</v>
      </c>
      <c r="F24" s="40">
        <v>79</v>
      </c>
      <c r="G24" s="45">
        <v>2</v>
      </c>
      <c r="H24" s="70" t="s">
        <v>286</v>
      </c>
      <c r="I24" s="70" t="s">
        <v>267</v>
      </c>
      <c r="J24" s="45">
        <v>85</v>
      </c>
      <c r="K24" s="45">
        <v>2</v>
      </c>
      <c r="L24" s="45">
        <v>76</v>
      </c>
      <c r="M24" s="45">
        <v>2</v>
      </c>
      <c r="N24" s="111">
        <f t="shared" si="0"/>
        <v>79.181818181818187</v>
      </c>
      <c r="O24" s="110">
        <f t="shared" si="1"/>
        <v>11</v>
      </c>
      <c r="P24" s="112">
        <v>28</v>
      </c>
      <c r="Q24" s="109" t="s">
        <v>305</v>
      </c>
      <c r="R24" s="45">
        <v>5</v>
      </c>
      <c r="S24" s="67">
        <f t="shared" si="2"/>
        <v>81.646727272727276</v>
      </c>
      <c r="T24" s="68"/>
      <c r="U24" s="68"/>
      <c r="V24" s="68"/>
      <c r="W24" s="68"/>
    </row>
  </sheetData>
  <mergeCells count="12">
    <mergeCell ref="P1:P2"/>
    <mergeCell ref="R1:R2"/>
    <mergeCell ref="A1:A2"/>
    <mergeCell ref="B1:M1"/>
    <mergeCell ref="N1:N2"/>
    <mergeCell ref="O1:O2"/>
    <mergeCell ref="T1:T2"/>
    <mergeCell ref="U1:U2"/>
    <mergeCell ref="V1:V2"/>
    <mergeCell ref="W1:W2"/>
    <mergeCell ref="Q1:Q2"/>
    <mergeCell ref="S1:S2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5"/>
  <sheetViews>
    <sheetView zoomScale="70" zoomScaleNormal="70" workbookViewId="0">
      <selection activeCell="B2" sqref="B1:B1048576"/>
    </sheetView>
  </sheetViews>
  <sheetFormatPr defaultRowHeight="14.25"/>
  <sheetData>
    <row r="1" spans="1:23" ht="14.45" customHeight="1">
      <c r="A1" s="124" t="s">
        <v>0</v>
      </c>
      <c r="B1" s="124" t="s">
        <v>335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39" t="s">
        <v>76</v>
      </c>
      <c r="O1" s="139" t="s">
        <v>336</v>
      </c>
      <c r="P1" s="139" t="s">
        <v>114</v>
      </c>
      <c r="Q1" s="139" t="s">
        <v>21</v>
      </c>
      <c r="R1" s="124" t="s">
        <v>77</v>
      </c>
      <c r="S1" s="140" t="s">
        <v>23</v>
      </c>
      <c r="T1" s="140" t="s">
        <v>47</v>
      </c>
      <c r="U1" s="149" t="s">
        <v>48</v>
      </c>
      <c r="V1" s="122" t="s">
        <v>49</v>
      </c>
      <c r="W1" s="147" t="s">
        <v>50</v>
      </c>
    </row>
    <row r="2" spans="1:23">
      <c r="A2" s="155"/>
      <c r="B2" s="63" t="s">
        <v>4</v>
      </c>
      <c r="C2" s="63" t="s">
        <v>6</v>
      </c>
      <c r="D2" s="63" t="s">
        <v>337</v>
      </c>
      <c r="E2" s="63" t="s">
        <v>7</v>
      </c>
      <c r="F2" s="63" t="s">
        <v>8</v>
      </c>
      <c r="G2" s="63" t="s">
        <v>54</v>
      </c>
      <c r="H2" s="63" t="s">
        <v>10</v>
      </c>
      <c r="I2" s="63" t="s">
        <v>338</v>
      </c>
      <c r="J2" s="63" t="s">
        <v>12</v>
      </c>
      <c r="K2" s="63" t="s">
        <v>13</v>
      </c>
      <c r="L2" s="63" t="s">
        <v>14</v>
      </c>
      <c r="M2" s="64" t="s">
        <v>339</v>
      </c>
      <c r="N2" s="154"/>
      <c r="O2" s="154"/>
      <c r="P2" s="154"/>
      <c r="Q2" s="154"/>
      <c r="R2" s="143"/>
      <c r="S2" s="140"/>
      <c r="T2" s="144"/>
      <c r="U2" s="143"/>
      <c r="V2" s="144"/>
      <c r="W2" s="148"/>
    </row>
    <row r="3" spans="1:23">
      <c r="A3" s="109" t="s">
        <v>340</v>
      </c>
      <c r="B3" s="45">
        <v>77</v>
      </c>
      <c r="C3" s="40">
        <v>1</v>
      </c>
      <c r="D3" s="110" t="s">
        <v>290</v>
      </c>
      <c r="E3" s="40">
        <v>2</v>
      </c>
      <c r="F3" s="45">
        <v>87</v>
      </c>
      <c r="G3" s="45">
        <v>3</v>
      </c>
      <c r="H3" s="45">
        <v>64</v>
      </c>
      <c r="I3" s="45">
        <v>2</v>
      </c>
      <c r="J3" s="45"/>
      <c r="K3" s="45"/>
      <c r="L3" s="45"/>
      <c r="M3" s="45"/>
      <c r="N3" s="111">
        <f t="shared" ref="N3:N25" si="0">(B:B*C:C+D:D*E:E+F:F*G:G+H:H*I:I+J:J*K:K+L:L*M:M)/(C:C+E:E+G:G+I:I+K:K+M:M)</f>
        <v>77.25</v>
      </c>
      <c r="O3" s="110">
        <f t="shared" ref="O3:O25" si="1">C:C+E:E+G:G+I:I+K:K+M:M</f>
        <v>8</v>
      </c>
      <c r="P3" s="114">
        <v>29</v>
      </c>
      <c r="Q3" s="115" t="s">
        <v>341</v>
      </c>
      <c r="R3" s="45">
        <v>5</v>
      </c>
      <c r="S3" s="67">
        <f>N3*0.4+Q3*0.6</f>
        <v>78.33</v>
      </c>
      <c r="T3" s="68"/>
      <c r="U3" s="68"/>
      <c r="V3" s="68"/>
      <c r="W3" s="68"/>
    </row>
    <row r="4" spans="1:23">
      <c r="A4" s="109" t="s">
        <v>342</v>
      </c>
      <c r="B4" s="45">
        <v>83</v>
      </c>
      <c r="C4" s="40">
        <v>1</v>
      </c>
      <c r="D4" s="110" t="s">
        <v>343</v>
      </c>
      <c r="E4" s="40">
        <v>2</v>
      </c>
      <c r="F4" s="45">
        <v>83</v>
      </c>
      <c r="G4" s="45">
        <v>3</v>
      </c>
      <c r="H4" s="70" t="s">
        <v>344</v>
      </c>
      <c r="I4" s="70" t="s">
        <v>345</v>
      </c>
      <c r="J4" s="45"/>
      <c r="K4" s="45"/>
      <c r="L4" s="45"/>
      <c r="M4" s="45"/>
      <c r="N4" s="111">
        <f t="shared" si="0"/>
        <v>82.75</v>
      </c>
      <c r="O4" s="110">
        <f t="shared" si="1"/>
        <v>8</v>
      </c>
      <c r="P4" s="114">
        <v>29</v>
      </c>
      <c r="Q4" s="115" t="s">
        <v>346</v>
      </c>
      <c r="R4" s="45">
        <v>5</v>
      </c>
      <c r="S4" s="67">
        <f t="shared" ref="S4:S24" si="2">N4*0.4+Q4*0.6</f>
        <v>81.525999999999996</v>
      </c>
      <c r="T4" s="68"/>
      <c r="U4" s="68"/>
      <c r="V4" s="68"/>
      <c r="W4" s="68"/>
    </row>
    <row r="5" spans="1:23">
      <c r="A5" s="109" t="s">
        <v>347</v>
      </c>
      <c r="B5" s="45">
        <v>76</v>
      </c>
      <c r="C5" s="40">
        <v>1</v>
      </c>
      <c r="D5" s="110" t="s">
        <v>348</v>
      </c>
      <c r="E5" s="40">
        <v>2</v>
      </c>
      <c r="F5" s="45">
        <v>75</v>
      </c>
      <c r="G5" s="45">
        <v>2</v>
      </c>
      <c r="H5" s="45">
        <v>78</v>
      </c>
      <c r="I5" s="45">
        <v>2</v>
      </c>
      <c r="J5" s="45">
        <v>74</v>
      </c>
      <c r="K5" s="45">
        <v>2</v>
      </c>
      <c r="L5" s="45"/>
      <c r="M5" s="45"/>
      <c r="N5" s="111">
        <f t="shared" si="0"/>
        <v>75.555555555555557</v>
      </c>
      <c r="O5" s="110">
        <f t="shared" si="1"/>
        <v>9</v>
      </c>
      <c r="P5" s="114">
        <v>29</v>
      </c>
      <c r="Q5" s="115" t="s">
        <v>349</v>
      </c>
      <c r="R5" s="45">
        <v>5</v>
      </c>
      <c r="S5" s="67">
        <f t="shared" si="2"/>
        <v>73.632222222222225</v>
      </c>
      <c r="T5" s="68"/>
      <c r="U5" s="68"/>
      <c r="V5" s="68"/>
      <c r="W5" s="68"/>
    </row>
    <row r="6" spans="1:23">
      <c r="A6" s="109" t="s">
        <v>350</v>
      </c>
      <c r="B6" s="45">
        <v>79</v>
      </c>
      <c r="C6" s="40">
        <v>1</v>
      </c>
      <c r="D6" s="110" t="s">
        <v>343</v>
      </c>
      <c r="E6" s="40">
        <v>3</v>
      </c>
      <c r="F6" s="45">
        <v>79</v>
      </c>
      <c r="G6" s="45">
        <v>2</v>
      </c>
      <c r="H6" s="45">
        <v>84</v>
      </c>
      <c r="I6" s="45">
        <v>2</v>
      </c>
      <c r="J6" s="45"/>
      <c r="K6" s="45"/>
      <c r="L6" s="45"/>
      <c r="M6" s="45"/>
      <c r="N6" s="111">
        <f t="shared" si="0"/>
        <v>81</v>
      </c>
      <c r="O6" s="110">
        <f t="shared" si="1"/>
        <v>8</v>
      </c>
      <c r="P6" s="114">
        <v>28</v>
      </c>
      <c r="Q6" s="115" t="s">
        <v>351</v>
      </c>
      <c r="R6" s="45">
        <v>5</v>
      </c>
      <c r="S6" s="67">
        <f t="shared" si="2"/>
        <v>81.900000000000006</v>
      </c>
      <c r="T6" s="68"/>
      <c r="U6" s="68"/>
      <c r="V6" s="68"/>
      <c r="W6" s="68"/>
    </row>
    <row r="7" spans="1:23">
      <c r="A7" s="109" t="s">
        <v>352</v>
      </c>
      <c r="B7" s="45">
        <v>82</v>
      </c>
      <c r="C7" s="40">
        <v>1</v>
      </c>
      <c r="D7" s="110" t="s">
        <v>301</v>
      </c>
      <c r="E7" s="40">
        <v>3</v>
      </c>
      <c r="F7" s="45">
        <v>84</v>
      </c>
      <c r="G7" s="45">
        <v>2</v>
      </c>
      <c r="H7" s="45">
        <v>82</v>
      </c>
      <c r="I7" s="45">
        <v>2</v>
      </c>
      <c r="J7" s="45"/>
      <c r="K7" s="45"/>
      <c r="L7" s="45"/>
      <c r="M7" s="45"/>
      <c r="N7" s="111">
        <f t="shared" si="0"/>
        <v>82.125</v>
      </c>
      <c r="O7" s="110">
        <f t="shared" si="1"/>
        <v>8</v>
      </c>
      <c r="P7" s="114">
        <v>28</v>
      </c>
      <c r="Q7" s="115" t="s">
        <v>353</v>
      </c>
      <c r="R7" s="45">
        <v>5</v>
      </c>
      <c r="S7" s="67">
        <f t="shared" si="2"/>
        <v>82.38</v>
      </c>
      <c r="T7" s="68"/>
      <c r="U7" s="68"/>
      <c r="V7" s="68"/>
      <c r="W7" s="68"/>
    </row>
    <row r="8" spans="1:23">
      <c r="A8" s="109">
        <v>180954</v>
      </c>
      <c r="B8" s="45">
        <v>76</v>
      </c>
      <c r="C8" s="40">
        <v>1</v>
      </c>
      <c r="D8" s="110" t="s">
        <v>354</v>
      </c>
      <c r="E8" s="40">
        <v>3</v>
      </c>
      <c r="F8" s="45">
        <v>80</v>
      </c>
      <c r="G8" s="45">
        <v>2</v>
      </c>
      <c r="H8" s="45">
        <v>89</v>
      </c>
      <c r="I8" s="45">
        <v>3</v>
      </c>
      <c r="J8" s="45"/>
      <c r="K8" s="45"/>
      <c r="L8" s="45"/>
      <c r="M8" s="45"/>
      <c r="N8" s="111">
        <f t="shared" si="0"/>
        <v>83.555555555555557</v>
      </c>
      <c r="O8" s="110">
        <f t="shared" si="1"/>
        <v>9</v>
      </c>
      <c r="P8" s="114">
        <v>25</v>
      </c>
      <c r="Q8" s="115" t="s">
        <v>355</v>
      </c>
      <c r="R8" s="45">
        <v>5</v>
      </c>
      <c r="S8" s="67">
        <f t="shared" si="2"/>
        <v>80.822222222222223</v>
      </c>
      <c r="T8" s="68"/>
      <c r="U8" s="68"/>
      <c r="V8" s="68"/>
      <c r="W8" s="68"/>
    </row>
    <row r="9" spans="1:23">
      <c r="A9" s="109">
        <v>180955</v>
      </c>
      <c r="B9" s="45">
        <v>80</v>
      </c>
      <c r="C9" s="40">
        <v>1</v>
      </c>
      <c r="D9" s="110" t="s">
        <v>356</v>
      </c>
      <c r="E9" s="40">
        <v>2</v>
      </c>
      <c r="F9" s="45">
        <v>76</v>
      </c>
      <c r="G9" s="45">
        <v>3</v>
      </c>
      <c r="H9" s="45">
        <v>74</v>
      </c>
      <c r="I9" s="45">
        <v>2</v>
      </c>
      <c r="J9" s="45"/>
      <c r="K9" s="45"/>
      <c r="L9" s="45"/>
      <c r="M9" s="45"/>
      <c r="N9" s="111">
        <f t="shared" si="0"/>
        <v>80.25</v>
      </c>
      <c r="O9" s="110">
        <f t="shared" si="1"/>
        <v>8</v>
      </c>
      <c r="P9" s="114">
        <v>28</v>
      </c>
      <c r="Q9" s="115" t="s">
        <v>357</v>
      </c>
      <c r="R9" s="45">
        <v>5</v>
      </c>
      <c r="S9" s="67">
        <f t="shared" si="2"/>
        <v>75.84</v>
      </c>
      <c r="T9" s="68"/>
      <c r="U9" s="68"/>
      <c r="V9" s="68"/>
      <c r="W9" s="68"/>
    </row>
    <row r="10" spans="1:23">
      <c r="A10" s="109" t="s">
        <v>358</v>
      </c>
      <c r="B10" s="45">
        <v>77</v>
      </c>
      <c r="C10" s="40">
        <v>1</v>
      </c>
      <c r="D10" s="110" t="s">
        <v>266</v>
      </c>
      <c r="E10" s="40">
        <v>3</v>
      </c>
      <c r="F10" s="45">
        <v>79</v>
      </c>
      <c r="G10" s="45">
        <v>2</v>
      </c>
      <c r="H10" s="45">
        <v>75</v>
      </c>
      <c r="I10" s="45">
        <v>3</v>
      </c>
      <c r="J10" s="45"/>
      <c r="K10" s="45"/>
      <c r="L10" s="45"/>
      <c r="M10" s="45"/>
      <c r="N10" s="111">
        <f t="shared" si="0"/>
        <v>77.444444444444443</v>
      </c>
      <c r="O10" s="110">
        <f t="shared" si="1"/>
        <v>9</v>
      </c>
      <c r="P10" s="114">
        <v>29</v>
      </c>
      <c r="Q10" s="115" t="s">
        <v>359</v>
      </c>
      <c r="R10" s="45">
        <v>5</v>
      </c>
      <c r="S10" s="67">
        <f t="shared" si="2"/>
        <v>78.527777777777771</v>
      </c>
      <c r="T10" s="68"/>
      <c r="U10" s="68"/>
      <c r="V10" s="68"/>
      <c r="W10" s="68"/>
    </row>
    <row r="11" spans="1:23">
      <c r="A11" s="109" t="s">
        <v>360</v>
      </c>
      <c r="B11" s="45">
        <v>74</v>
      </c>
      <c r="C11" s="40">
        <v>1</v>
      </c>
      <c r="D11" s="110" t="s">
        <v>361</v>
      </c>
      <c r="E11" s="40">
        <v>3</v>
      </c>
      <c r="F11" s="45">
        <v>76</v>
      </c>
      <c r="G11" s="45">
        <v>2</v>
      </c>
      <c r="H11" s="45"/>
      <c r="I11" s="45"/>
      <c r="J11" s="45"/>
      <c r="K11" s="45"/>
      <c r="L11" s="45"/>
      <c r="M11" s="45"/>
      <c r="N11" s="111">
        <f t="shared" si="0"/>
        <v>77.166666666666671</v>
      </c>
      <c r="O11" s="110">
        <f t="shared" si="1"/>
        <v>6</v>
      </c>
      <c r="P11" s="114">
        <v>28</v>
      </c>
      <c r="Q11" s="115" t="s">
        <v>362</v>
      </c>
      <c r="R11" s="45">
        <v>5</v>
      </c>
      <c r="S11" s="67">
        <f t="shared" si="2"/>
        <v>77.228666666666669</v>
      </c>
      <c r="T11" s="68"/>
      <c r="U11" s="68"/>
      <c r="V11" s="68"/>
      <c r="W11" s="68"/>
    </row>
    <row r="12" spans="1:23">
      <c r="A12" s="109" t="s">
        <v>363</v>
      </c>
      <c r="B12" s="45">
        <v>81</v>
      </c>
      <c r="C12" s="40">
        <v>1</v>
      </c>
      <c r="D12" s="110" t="s">
        <v>277</v>
      </c>
      <c r="E12" s="40">
        <v>3</v>
      </c>
      <c r="F12" s="40">
        <v>77</v>
      </c>
      <c r="G12" s="70" t="s">
        <v>263</v>
      </c>
      <c r="H12" s="70" t="s">
        <v>354</v>
      </c>
      <c r="I12" s="70" t="s">
        <v>309</v>
      </c>
      <c r="J12" s="70" t="s">
        <v>361</v>
      </c>
      <c r="K12" s="70" t="s">
        <v>345</v>
      </c>
      <c r="L12" s="70"/>
      <c r="M12" s="70"/>
      <c r="N12" s="111">
        <f t="shared" si="0"/>
        <v>78.545454545454547</v>
      </c>
      <c r="O12" s="110">
        <f t="shared" si="1"/>
        <v>11</v>
      </c>
      <c r="P12" s="114">
        <v>30</v>
      </c>
      <c r="Q12" s="115" t="s">
        <v>364</v>
      </c>
      <c r="R12" s="45">
        <v>5</v>
      </c>
      <c r="S12" s="67">
        <f t="shared" si="2"/>
        <v>76.796181818181822</v>
      </c>
      <c r="T12" s="68"/>
      <c r="U12" s="68"/>
      <c r="V12" s="68"/>
      <c r="W12" s="68"/>
    </row>
    <row r="13" spans="1:23">
      <c r="A13" s="109" t="s">
        <v>365</v>
      </c>
      <c r="B13" s="70" t="s">
        <v>366</v>
      </c>
      <c r="C13" s="40">
        <v>1</v>
      </c>
      <c r="D13" s="110" t="s">
        <v>367</v>
      </c>
      <c r="E13" s="40">
        <v>3</v>
      </c>
      <c r="F13" s="70" t="s">
        <v>368</v>
      </c>
      <c r="G13" s="70" t="s">
        <v>263</v>
      </c>
      <c r="H13" s="70" t="s">
        <v>369</v>
      </c>
      <c r="I13" s="70" t="s">
        <v>370</v>
      </c>
      <c r="J13" s="70"/>
      <c r="K13" s="70"/>
      <c r="L13" s="70"/>
      <c r="M13" s="70"/>
      <c r="N13" s="111">
        <f t="shared" si="0"/>
        <v>85.222222222222229</v>
      </c>
      <c r="O13" s="110">
        <f t="shared" si="1"/>
        <v>9</v>
      </c>
      <c r="P13" s="114">
        <v>28</v>
      </c>
      <c r="Q13" s="115" t="s">
        <v>371</v>
      </c>
      <c r="R13" s="45">
        <v>5</v>
      </c>
      <c r="S13" s="67">
        <f t="shared" si="2"/>
        <v>82.184888888888892</v>
      </c>
      <c r="T13" s="68"/>
      <c r="U13" s="68"/>
      <c r="V13" s="68"/>
      <c r="W13" s="68"/>
    </row>
    <row r="14" spans="1:23">
      <c r="A14" s="109" t="s">
        <v>372</v>
      </c>
      <c r="B14" s="45">
        <v>85</v>
      </c>
      <c r="C14" s="40">
        <v>1</v>
      </c>
      <c r="D14" s="110" t="s">
        <v>373</v>
      </c>
      <c r="E14" s="40">
        <v>2</v>
      </c>
      <c r="F14" s="45">
        <v>79</v>
      </c>
      <c r="G14" s="45">
        <v>2</v>
      </c>
      <c r="H14" s="45"/>
      <c r="I14" s="45"/>
      <c r="J14" s="45"/>
      <c r="K14" s="45"/>
      <c r="L14" s="45"/>
      <c r="M14" s="45"/>
      <c r="N14" s="111">
        <f t="shared" si="0"/>
        <v>77.8</v>
      </c>
      <c r="O14" s="110">
        <f t="shared" si="1"/>
        <v>5</v>
      </c>
      <c r="P14" s="114">
        <v>28</v>
      </c>
      <c r="Q14" s="115" t="s">
        <v>374</v>
      </c>
      <c r="R14" s="45">
        <v>5</v>
      </c>
      <c r="S14" s="67">
        <f t="shared" si="2"/>
        <v>77.99799999999999</v>
      </c>
      <c r="T14" s="68"/>
      <c r="U14" s="68"/>
      <c r="V14" s="68"/>
      <c r="W14" s="68"/>
    </row>
    <row r="15" spans="1:23">
      <c r="A15" s="109" t="s">
        <v>375</v>
      </c>
      <c r="B15" s="45">
        <v>80</v>
      </c>
      <c r="C15" s="40">
        <v>1</v>
      </c>
      <c r="D15" s="110" t="s">
        <v>321</v>
      </c>
      <c r="E15" s="40">
        <v>3</v>
      </c>
      <c r="F15" s="45">
        <v>77</v>
      </c>
      <c r="G15" s="45">
        <v>2</v>
      </c>
      <c r="H15" s="45">
        <v>76</v>
      </c>
      <c r="I15" s="45">
        <v>2</v>
      </c>
      <c r="J15" s="45"/>
      <c r="K15" s="45"/>
      <c r="L15" s="45"/>
      <c r="M15" s="45"/>
      <c r="N15" s="111">
        <f t="shared" si="0"/>
        <v>77.875</v>
      </c>
      <c r="O15" s="110">
        <f t="shared" si="1"/>
        <v>8</v>
      </c>
      <c r="P15" s="114">
        <v>28</v>
      </c>
      <c r="Q15" s="115" t="s">
        <v>359</v>
      </c>
      <c r="R15" s="45">
        <v>5</v>
      </c>
      <c r="S15" s="67">
        <f t="shared" si="2"/>
        <v>78.7</v>
      </c>
      <c r="T15" s="68"/>
      <c r="U15" s="68"/>
      <c r="V15" s="68"/>
      <c r="W15" s="68"/>
    </row>
    <row r="16" spans="1:23">
      <c r="A16" s="109" t="s">
        <v>376</v>
      </c>
      <c r="B16" s="45">
        <v>78</v>
      </c>
      <c r="C16" s="40">
        <v>1</v>
      </c>
      <c r="D16" s="110" t="s">
        <v>318</v>
      </c>
      <c r="E16" s="40">
        <v>2</v>
      </c>
      <c r="F16" s="45">
        <v>85</v>
      </c>
      <c r="G16" s="45">
        <v>3</v>
      </c>
      <c r="H16" s="45">
        <v>81</v>
      </c>
      <c r="I16" s="45">
        <v>2</v>
      </c>
      <c r="J16" s="45"/>
      <c r="K16" s="45"/>
      <c r="L16" s="45"/>
      <c r="M16" s="45"/>
      <c r="N16" s="111">
        <f t="shared" si="0"/>
        <v>82.375</v>
      </c>
      <c r="O16" s="110">
        <f t="shared" si="1"/>
        <v>8</v>
      </c>
      <c r="P16" s="114">
        <v>28</v>
      </c>
      <c r="Q16" s="115" t="s">
        <v>377</v>
      </c>
      <c r="R16" s="45">
        <v>5</v>
      </c>
      <c r="S16" s="67">
        <f t="shared" si="2"/>
        <v>81.099999999999994</v>
      </c>
      <c r="T16" s="68"/>
      <c r="U16" s="68"/>
      <c r="V16" s="68"/>
      <c r="W16" s="68"/>
    </row>
    <row r="17" spans="1:23">
      <c r="A17" s="109" t="s">
        <v>378</v>
      </c>
      <c r="B17" s="45">
        <v>78</v>
      </c>
      <c r="C17" s="40">
        <v>1</v>
      </c>
      <c r="D17" s="110" t="s">
        <v>313</v>
      </c>
      <c r="E17" s="40">
        <v>3</v>
      </c>
      <c r="F17" s="45">
        <v>82</v>
      </c>
      <c r="G17" s="45">
        <v>2</v>
      </c>
      <c r="H17" s="70" t="s">
        <v>379</v>
      </c>
      <c r="I17" s="70" t="s">
        <v>370</v>
      </c>
      <c r="J17" s="45"/>
      <c r="K17" s="45"/>
      <c r="L17" s="45"/>
      <c r="M17" s="45"/>
      <c r="N17" s="111">
        <f t="shared" si="0"/>
        <v>83.555555555555557</v>
      </c>
      <c r="O17" s="110">
        <f t="shared" si="1"/>
        <v>9</v>
      </c>
      <c r="P17" s="114">
        <v>29</v>
      </c>
      <c r="Q17" s="115" t="s">
        <v>380</v>
      </c>
      <c r="R17" s="45">
        <v>5</v>
      </c>
      <c r="S17" s="67">
        <f t="shared" si="2"/>
        <v>79.922222222222217</v>
      </c>
      <c r="T17" s="68"/>
      <c r="U17" s="68"/>
      <c r="V17" s="68"/>
      <c r="W17" s="68"/>
    </row>
    <row r="18" spans="1:23">
      <c r="A18" s="109">
        <v>180964</v>
      </c>
      <c r="B18" s="115">
        <v>83</v>
      </c>
      <c r="C18" s="116">
        <v>1</v>
      </c>
      <c r="D18" s="117" t="s">
        <v>287</v>
      </c>
      <c r="E18" s="116">
        <v>2</v>
      </c>
      <c r="F18" s="115">
        <v>76</v>
      </c>
      <c r="G18" s="115">
        <v>3</v>
      </c>
      <c r="H18" s="118"/>
      <c r="I18" s="118"/>
      <c r="J18" s="115"/>
      <c r="K18" s="115"/>
      <c r="L18" s="115"/>
      <c r="M18" s="115"/>
      <c r="N18" s="119">
        <f t="shared" si="0"/>
        <v>78.5</v>
      </c>
      <c r="O18" s="117">
        <f t="shared" si="1"/>
        <v>6</v>
      </c>
      <c r="P18" s="114">
        <v>26</v>
      </c>
      <c r="Q18" s="115" t="s">
        <v>381</v>
      </c>
      <c r="R18" s="45">
        <v>5</v>
      </c>
      <c r="S18" s="67">
        <f t="shared" si="2"/>
        <v>79.7</v>
      </c>
      <c r="T18" s="68"/>
      <c r="U18" s="68"/>
      <c r="V18" s="68"/>
      <c r="W18" s="68"/>
    </row>
    <row r="19" spans="1:23">
      <c r="A19" s="109" t="s">
        <v>382</v>
      </c>
      <c r="B19" s="45">
        <v>79</v>
      </c>
      <c r="C19" s="40">
        <v>1</v>
      </c>
      <c r="D19" s="110" t="s">
        <v>361</v>
      </c>
      <c r="E19" s="40">
        <v>3</v>
      </c>
      <c r="F19" s="45">
        <v>83</v>
      </c>
      <c r="G19" s="45">
        <v>2</v>
      </c>
      <c r="H19" s="45">
        <v>75</v>
      </c>
      <c r="I19" s="45">
        <v>2</v>
      </c>
      <c r="J19" s="45"/>
      <c r="K19" s="45"/>
      <c r="L19" s="45"/>
      <c r="M19" s="45"/>
      <c r="N19" s="111">
        <f t="shared" si="0"/>
        <v>79</v>
      </c>
      <c r="O19" s="110">
        <f t="shared" si="1"/>
        <v>8</v>
      </c>
      <c r="P19" s="114">
        <v>28</v>
      </c>
      <c r="Q19" s="115" t="s">
        <v>383</v>
      </c>
      <c r="R19" s="45">
        <v>5</v>
      </c>
      <c r="S19" s="67">
        <f t="shared" si="2"/>
        <v>79.509999999999991</v>
      </c>
      <c r="T19" s="68"/>
      <c r="U19" s="68"/>
      <c r="V19" s="68"/>
      <c r="W19" s="68"/>
    </row>
    <row r="20" spans="1:23">
      <c r="A20" s="109" t="s">
        <v>384</v>
      </c>
      <c r="B20" s="45">
        <v>79</v>
      </c>
      <c r="C20" s="40">
        <v>2</v>
      </c>
      <c r="D20" s="110" t="s">
        <v>331</v>
      </c>
      <c r="E20" s="40">
        <v>1</v>
      </c>
      <c r="F20" s="45">
        <v>76</v>
      </c>
      <c r="G20" s="45">
        <v>2</v>
      </c>
      <c r="H20" s="45">
        <v>75</v>
      </c>
      <c r="I20" s="45">
        <v>3</v>
      </c>
      <c r="J20" s="45"/>
      <c r="K20" s="45"/>
      <c r="L20" s="45"/>
      <c r="M20" s="45"/>
      <c r="N20" s="111">
        <f t="shared" si="0"/>
        <v>77.375</v>
      </c>
      <c r="O20" s="110">
        <f t="shared" si="1"/>
        <v>8</v>
      </c>
      <c r="P20" s="114">
        <v>28</v>
      </c>
      <c r="Q20" s="115" t="s">
        <v>385</v>
      </c>
      <c r="R20" s="45">
        <v>5</v>
      </c>
      <c r="S20" s="67">
        <f t="shared" si="2"/>
        <v>77</v>
      </c>
      <c r="T20" s="68"/>
      <c r="U20" s="68"/>
      <c r="V20" s="68"/>
      <c r="W20" s="68"/>
    </row>
    <row r="21" spans="1:23">
      <c r="A21" s="109" t="s">
        <v>386</v>
      </c>
      <c r="B21" s="115">
        <v>69</v>
      </c>
      <c r="C21" s="116">
        <v>2</v>
      </c>
      <c r="D21" s="117" t="s">
        <v>354</v>
      </c>
      <c r="E21" s="116">
        <v>1</v>
      </c>
      <c r="F21" s="115">
        <v>85</v>
      </c>
      <c r="G21" s="115">
        <v>2</v>
      </c>
      <c r="H21" s="115">
        <v>91</v>
      </c>
      <c r="I21" s="115">
        <v>3</v>
      </c>
      <c r="J21" s="115"/>
      <c r="K21" s="115"/>
      <c r="L21" s="115"/>
      <c r="M21" s="115"/>
      <c r="N21" s="119">
        <f t="shared" si="0"/>
        <v>83</v>
      </c>
      <c r="O21" s="117">
        <f t="shared" si="1"/>
        <v>8</v>
      </c>
      <c r="P21" s="114">
        <v>29</v>
      </c>
      <c r="Q21" s="115" t="s">
        <v>387</v>
      </c>
      <c r="R21" s="45">
        <v>5</v>
      </c>
      <c r="S21" s="67">
        <f t="shared" si="2"/>
        <v>81.373999999999995</v>
      </c>
      <c r="T21" s="68"/>
      <c r="U21" s="68"/>
      <c r="V21" s="68"/>
      <c r="W21" s="68"/>
    </row>
    <row r="22" spans="1:23">
      <c r="A22" s="109" t="s">
        <v>388</v>
      </c>
      <c r="B22" s="45">
        <v>91</v>
      </c>
      <c r="C22" s="40">
        <v>1</v>
      </c>
      <c r="D22" s="110" t="s">
        <v>344</v>
      </c>
      <c r="E22" s="40">
        <v>3</v>
      </c>
      <c r="F22" s="70" t="s">
        <v>321</v>
      </c>
      <c r="G22" s="70" t="s">
        <v>267</v>
      </c>
      <c r="H22" s="70" t="s">
        <v>389</v>
      </c>
      <c r="I22" s="70" t="s">
        <v>370</v>
      </c>
      <c r="J22" s="70"/>
      <c r="K22" s="70"/>
      <c r="L22" s="70"/>
      <c r="M22" s="70"/>
      <c r="N22" s="111">
        <f t="shared" si="0"/>
        <v>86.333333333333329</v>
      </c>
      <c r="O22" s="110">
        <f t="shared" si="1"/>
        <v>9</v>
      </c>
      <c r="P22" s="114">
        <v>28</v>
      </c>
      <c r="Q22" s="115" t="s">
        <v>390</v>
      </c>
      <c r="R22" s="45">
        <v>5</v>
      </c>
      <c r="S22" s="67">
        <f t="shared" si="2"/>
        <v>85.281333333333322</v>
      </c>
      <c r="T22" s="68"/>
      <c r="U22" s="68"/>
      <c r="V22" s="68"/>
      <c r="W22" s="68"/>
    </row>
    <row r="23" spans="1:23">
      <c r="A23" s="109" t="s">
        <v>391</v>
      </c>
      <c r="B23" s="45">
        <v>69</v>
      </c>
      <c r="C23" s="40">
        <v>2</v>
      </c>
      <c r="D23" s="110" t="s">
        <v>321</v>
      </c>
      <c r="E23" s="40">
        <v>1</v>
      </c>
      <c r="F23" s="120" t="s">
        <v>287</v>
      </c>
      <c r="G23" s="120" t="s">
        <v>267</v>
      </c>
      <c r="H23" s="120" t="s">
        <v>318</v>
      </c>
      <c r="I23" s="120" t="s">
        <v>322</v>
      </c>
      <c r="J23" s="120"/>
      <c r="K23" s="120"/>
      <c r="L23" s="120"/>
      <c r="M23" s="120"/>
      <c r="N23" s="111">
        <f t="shared" si="0"/>
        <v>77.875</v>
      </c>
      <c r="O23" s="110">
        <f t="shared" si="1"/>
        <v>8</v>
      </c>
      <c r="P23" s="114">
        <v>28</v>
      </c>
      <c r="Q23" s="115" t="s">
        <v>392</v>
      </c>
      <c r="R23" s="45">
        <v>5</v>
      </c>
      <c r="S23" s="67">
        <f t="shared" si="2"/>
        <v>79.509999999999991</v>
      </c>
      <c r="T23" s="68"/>
      <c r="U23" s="68"/>
      <c r="V23" s="68"/>
      <c r="W23" s="68"/>
    </row>
    <row r="24" spans="1:23">
      <c r="A24" s="109">
        <v>180970</v>
      </c>
      <c r="B24" s="45">
        <v>83</v>
      </c>
      <c r="C24" s="40">
        <v>1</v>
      </c>
      <c r="D24" s="110" t="s">
        <v>321</v>
      </c>
      <c r="E24" s="40">
        <v>3</v>
      </c>
      <c r="F24" s="45">
        <v>75</v>
      </c>
      <c r="G24" s="45">
        <v>2</v>
      </c>
      <c r="H24" s="45">
        <v>81</v>
      </c>
      <c r="I24" s="45">
        <v>2</v>
      </c>
      <c r="J24" s="45">
        <v>91</v>
      </c>
      <c r="K24" s="45">
        <v>3</v>
      </c>
      <c r="L24" s="45"/>
      <c r="M24" s="45"/>
      <c r="N24" s="111">
        <f t="shared" si="0"/>
        <v>82.272727272727266</v>
      </c>
      <c r="O24" s="110">
        <f t="shared" si="1"/>
        <v>11</v>
      </c>
      <c r="P24" s="114">
        <v>30</v>
      </c>
      <c r="Q24" s="115" t="s">
        <v>393</v>
      </c>
      <c r="R24" s="45">
        <v>5</v>
      </c>
      <c r="S24" s="67">
        <f t="shared" si="2"/>
        <v>81.827090909090913</v>
      </c>
      <c r="T24" s="68"/>
      <c r="U24" s="68"/>
      <c r="V24" s="68"/>
      <c r="W24" s="68"/>
    </row>
    <row r="25" spans="1:23">
      <c r="A25" s="109">
        <v>180971</v>
      </c>
      <c r="B25" s="45">
        <v>77</v>
      </c>
      <c r="C25" s="40">
        <v>1</v>
      </c>
      <c r="D25" s="110" t="s">
        <v>287</v>
      </c>
      <c r="E25" s="40">
        <v>2</v>
      </c>
      <c r="F25" s="45">
        <v>75</v>
      </c>
      <c r="G25" s="45">
        <v>3</v>
      </c>
      <c r="H25" s="45">
        <v>69</v>
      </c>
      <c r="I25" s="45">
        <v>3</v>
      </c>
      <c r="J25" s="45"/>
      <c r="K25" s="45"/>
      <c r="L25" s="45"/>
      <c r="M25" s="45"/>
      <c r="N25" s="111">
        <f t="shared" si="0"/>
        <v>74.333333333333329</v>
      </c>
      <c r="O25" s="110">
        <f t="shared" si="1"/>
        <v>9</v>
      </c>
      <c r="P25" s="114">
        <v>29</v>
      </c>
      <c r="Q25" s="115" t="s">
        <v>394</v>
      </c>
      <c r="R25" s="45">
        <v>5</v>
      </c>
      <c r="S25" s="67">
        <f>N25*0.4+Q25*0.6</f>
        <v>77.103333333333325</v>
      </c>
      <c r="T25" s="108"/>
      <c r="U25" s="108"/>
      <c r="V25" s="108"/>
      <c r="W25" s="108"/>
    </row>
  </sheetData>
  <mergeCells count="12">
    <mergeCell ref="P1:P2"/>
    <mergeCell ref="A1:A2"/>
    <mergeCell ref="B1:M1"/>
    <mergeCell ref="N1:N2"/>
    <mergeCell ref="O1:O2"/>
    <mergeCell ref="W1:W2"/>
    <mergeCell ref="Q1:Q2"/>
    <mergeCell ref="R1:R2"/>
    <mergeCell ref="S1:S2"/>
    <mergeCell ref="T1:T2"/>
    <mergeCell ref="U1:U2"/>
    <mergeCell ref="V1:V2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8"/>
  <sheetViews>
    <sheetView zoomScale="70" zoomScaleNormal="70" workbookViewId="0">
      <selection activeCell="B2" sqref="B1:B1048576"/>
    </sheetView>
  </sheetViews>
  <sheetFormatPr defaultRowHeight="14.25"/>
  <sheetData>
    <row r="1" spans="1:29">
      <c r="A1" s="124" t="s">
        <v>0</v>
      </c>
      <c r="B1" s="124" t="s">
        <v>111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39" t="s">
        <v>112</v>
      </c>
      <c r="U1" s="139" t="s">
        <v>113</v>
      </c>
      <c r="V1" s="139" t="s">
        <v>114</v>
      </c>
      <c r="W1" s="139" t="s">
        <v>115</v>
      </c>
      <c r="X1" s="124" t="s">
        <v>1</v>
      </c>
      <c r="Y1" s="140" t="s">
        <v>23</v>
      </c>
      <c r="Z1" s="124" t="s">
        <v>24</v>
      </c>
      <c r="AA1" s="143" t="s">
        <v>48</v>
      </c>
      <c r="AB1" s="122" t="s">
        <v>49</v>
      </c>
      <c r="AC1" s="157" t="s">
        <v>102</v>
      </c>
    </row>
    <row r="2" spans="1:29">
      <c r="A2" s="155"/>
      <c r="B2" s="63" t="s">
        <v>116</v>
      </c>
      <c r="C2" s="63" t="s">
        <v>6</v>
      </c>
      <c r="D2" s="63" t="s">
        <v>5</v>
      </c>
      <c r="E2" s="63" t="s">
        <v>117</v>
      </c>
      <c r="F2" s="63" t="s">
        <v>104</v>
      </c>
      <c r="G2" s="63" t="s">
        <v>118</v>
      </c>
      <c r="H2" s="63" t="s">
        <v>10</v>
      </c>
      <c r="I2" s="63" t="s">
        <v>11</v>
      </c>
      <c r="J2" s="63" t="s">
        <v>12</v>
      </c>
      <c r="K2" s="63" t="s">
        <v>13</v>
      </c>
      <c r="L2" s="63" t="s">
        <v>14</v>
      </c>
      <c r="M2" s="64" t="s">
        <v>15</v>
      </c>
      <c r="N2" s="64" t="s">
        <v>16</v>
      </c>
      <c r="O2" s="64" t="s">
        <v>17</v>
      </c>
      <c r="P2" s="64" t="s">
        <v>119</v>
      </c>
      <c r="Q2" s="64" t="s">
        <v>107</v>
      </c>
      <c r="R2" s="64" t="s">
        <v>120</v>
      </c>
      <c r="S2" s="64" t="s">
        <v>121</v>
      </c>
      <c r="T2" s="154"/>
      <c r="U2" s="154"/>
      <c r="V2" s="154"/>
      <c r="W2" s="154"/>
      <c r="X2" s="155"/>
      <c r="Y2" s="140"/>
      <c r="Z2" s="125"/>
      <c r="AA2" s="155"/>
      <c r="AB2" s="159"/>
      <c r="AC2" s="158"/>
    </row>
    <row r="3" spans="1:29">
      <c r="A3" s="95" t="s">
        <v>122</v>
      </c>
      <c r="B3" s="90">
        <v>79</v>
      </c>
      <c r="C3" s="90">
        <v>1</v>
      </c>
      <c r="D3" s="90">
        <v>79</v>
      </c>
      <c r="E3" s="90">
        <v>2</v>
      </c>
      <c r="F3" s="90">
        <v>81</v>
      </c>
      <c r="G3" s="90">
        <v>2</v>
      </c>
      <c r="H3" s="90">
        <v>84</v>
      </c>
      <c r="I3" s="90">
        <v>2</v>
      </c>
      <c r="J3" s="90">
        <v>79</v>
      </c>
      <c r="K3" s="90">
        <v>2</v>
      </c>
      <c r="L3" s="90">
        <v>86</v>
      </c>
      <c r="M3" s="90">
        <v>2</v>
      </c>
      <c r="N3" s="96">
        <v>80</v>
      </c>
      <c r="O3" s="97">
        <v>2</v>
      </c>
      <c r="P3" s="96">
        <v>80</v>
      </c>
      <c r="Q3" s="90">
        <v>2</v>
      </c>
      <c r="R3" s="90">
        <v>79</v>
      </c>
      <c r="S3" s="90">
        <v>2</v>
      </c>
      <c r="T3" s="89">
        <f t="shared" ref="T3:T28" si="0">(B:B*C:C+D:D*E:E+F:F*G:G+H:H*I:I+J:J*K:K+L:L*M:M+N:N*O:O+P:P*Q:Q+R:R*S:S)/(C:C+E:E+G:G+I:I+K:K+M:M+O:O+Q:Q+S:S)</f>
        <v>80.882352941176464</v>
      </c>
      <c r="U3" s="97">
        <f t="shared" ref="U3:U28" si="1">C:C+E:E+G:G+I:I+K:K+M:M+O:O+Q:Q+S:S</f>
        <v>17</v>
      </c>
      <c r="V3" s="33" t="s">
        <v>123</v>
      </c>
      <c r="W3" s="97">
        <v>82.11</v>
      </c>
      <c r="X3" s="33">
        <v>4</v>
      </c>
      <c r="Y3" s="55">
        <f t="shared" ref="Y3:Y28" si="2">T3*0.4+W3*0.6</f>
        <v>81.618941176470585</v>
      </c>
      <c r="Z3" s="88">
        <v>6.1</v>
      </c>
      <c r="AA3" s="88">
        <v>90</v>
      </c>
      <c r="AB3" s="1">
        <f t="shared" ref="AB3:AB28" si="3">(Z3-5)*2+80</f>
        <v>82.2</v>
      </c>
      <c r="AC3" s="98">
        <f t="shared" ref="AC3:AC28" si="4">Y3*0.55+AA3*0.35+AB3*0.1</f>
        <v>84.610417647058824</v>
      </c>
    </row>
    <row r="4" spans="1:29">
      <c r="A4" s="95" t="s">
        <v>124</v>
      </c>
      <c r="B4" s="90">
        <v>83</v>
      </c>
      <c r="C4" s="90">
        <v>1</v>
      </c>
      <c r="D4" s="90">
        <v>77</v>
      </c>
      <c r="E4" s="90">
        <v>2</v>
      </c>
      <c r="F4" s="90">
        <v>85</v>
      </c>
      <c r="G4" s="90">
        <v>2</v>
      </c>
      <c r="H4" s="90">
        <v>89</v>
      </c>
      <c r="I4" s="90">
        <v>3</v>
      </c>
      <c r="J4" s="90">
        <v>80</v>
      </c>
      <c r="K4" s="90">
        <v>2</v>
      </c>
      <c r="L4" s="90">
        <v>89</v>
      </c>
      <c r="M4" s="90">
        <v>2</v>
      </c>
      <c r="N4" s="96">
        <v>78</v>
      </c>
      <c r="O4" s="97">
        <v>2</v>
      </c>
      <c r="P4" s="96">
        <v>81</v>
      </c>
      <c r="Q4" s="90">
        <v>2</v>
      </c>
      <c r="R4" s="90"/>
      <c r="S4" s="90"/>
      <c r="T4" s="89">
        <f t="shared" si="0"/>
        <v>83.125</v>
      </c>
      <c r="U4" s="97">
        <f t="shared" si="1"/>
        <v>16</v>
      </c>
      <c r="V4" s="33">
        <v>34</v>
      </c>
      <c r="W4" s="97">
        <v>86.5</v>
      </c>
      <c r="X4" s="33">
        <v>4</v>
      </c>
      <c r="Y4" s="55">
        <f t="shared" si="2"/>
        <v>85.15</v>
      </c>
      <c r="Z4" s="88">
        <v>6.1</v>
      </c>
      <c r="AA4" s="88">
        <v>90</v>
      </c>
      <c r="AB4" s="1">
        <f t="shared" si="3"/>
        <v>82.2</v>
      </c>
      <c r="AC4" s="98">
        <f t="shared" si="4"/>
        <v>86.552500000000009</v>
      </c>
    </row>
    <row r="5" spans="1:29">
      <c r="A5" s="95" t="s">
        <v>125</v>
      </c>
      <c r="B5" s="90">
        <v>77</v>
      </c>
      <c r="C5" s="90">
        <v>1</v>
      </c>
      <c r="D5" s="90">
        <v>84</v>
      </c>
      <c r="E5" s="90">
        <v>2</v>
      </c>
      <c r="F5" s="90">
        <v>79</v>
      </c>
      <c r="G5" s="90">
        <v>2</v>
      </c>
      <c r="H5" s="90">
        <v>87</v>
      </c>
      <c r="I5" s="90">
        <v>2</v>
      </c>
      <c r="J5" s="90">
        <v>77</v>
      </c>
      <c r="K5" s="90">
        <v>2</v>
      </c>
      <c r="L5" s="90">
        <v>82</v>
      </c>
      <c r="M5" s="90">
        <v>2</v>
      </c>
      <c r="N5" s="90">
        <v>72</v>
      </c>
      <c r="O5" s="97">
        <v>2</v>
      </c>
      <c r="P5" s="90">
        <v>81</v>
      </c>
      <c r="Q5" s="90">
        <v>2</v>
      </c>
      <c r="R5" s="90">
        <v>83</v>
      </c>
      <c r="S5" s="90">
        <v>2</v>
      </c>
      <c r="T5" s="89">
        <f t="shared" si="0"/>
        <v>80.411764705882348</v>
      </c>
      <c r="U5" s="97">
        <f t="shared" si="1"/>
        <v>17</v>
      </c>
      <c r="V5" s="33" t="s">
        <v>123</v>
      </c>
      <c r="W5" s="97">
        <v>82.39</v>
      </c>
      <c r="X5" s="33">
        <v>4</v>
      </c>
      <c r="Y5" s="55">
        <f t="shared" si="2"/>
        <v>81.598705882352931</v>
      </c>
      <c r="Z5" s="88">
        <v>10</v>
      </c>
      <c r="AA5" s="88">
        <v>85</v>
      </c>
      <c r="AB5" s="1">
        <f t="shared" si="3"/>
        <v>90</v>
      </c>
      <c r="AC5" s="98">
        <f t="shared" si="4"/>
        <v>83.629288235294112</v>
      </c>
    </row>
    <row r="6" spans="1:29">
      <c r="A6" s="95" t="s">
        <v>126</v>
      </c>
      <c r="B6" s="97">
        <v>85</v>
      </c>
      <c r="C6" s="97">
        <v>1</v>
      </c>
      <c r="D6" s="97">
        <v>84</v>
      </c>
      <c r="E6" s="97">
        <v>2</v>
      </c>
      <c r="F6" s="97">
        <v>79</v>
      </c>
      <c r="G6" s="97">
        <v>2</v>
      </c>
      <c r="H6" s="97">
        <v>82</v>
      </c>
      <c r="I6" s="97">
        <v>2</v>
      </c>
      <c r="J6" s="97">
        <v>85</v>
      </c>
      <c r="K6" s="97">
        <v>2</v>
      </c>
      <c r="L6" s="97">
        <v>84</v>
      </c>
      <c r="M6" s="97">
        <v>2</v>
      </c>
      <c r="N6" s="99">
        <v>88</v>
      </c>
      <c r="O6" s="97">
        <v>2</v>
      </c>
      <c r="P6" s="97">
        <v>80</v>
      </c>
      <c r="Q6" s="97">
        <v>2</v>
      </c>
      <c r="R6" s="97">
        <v>83</v>
      </c>
      <c r="S6" s="97">
        <v>1</v>
      </c>
      <c r="T6" s="89">
        <f t="shared" si="0"/>
        <v>83.25</v>
      </c>
      <c r="U6" s="97">
        <f t="shared" si="1"/>
        <v>16</v>
      </c>
      <c r="V6" s="33">
        <v>34</v>
      </c>
      <c r="W6" s="97">
        <v>83.44</v>
      </c>
      <c r="X6" s="33">
        <v>4</v>
      </c>
      <c r="Y6" s="55">
        <f t="shared" si="2"/>
        <v>83.364000000000004</v>
      </c>
      <c r="Z6" s="1">
        <v>5.5</v>
      </c>
      <c r="AA6" s="100" t="s">
        <v>127</v>
      </c>
      <c r="AB6" s="1">
        <f t="shared" si="3"/>
        <v>81</v>
      </c>
      <c r="AC6" s="98">
        <f t="shared" si="4"/>
        <v>83.700199999999995</v>
      </c>
    </row>
    <row r="7" spans="1:29">
      <c r="A7" s="95">
        <v>181191</v>
      </c>
      <c r="B7" s="101">
        <v>79</v>
      </c>
      <c r="C7" s="101">
        <v>1</v>
      </c>
      <c r="D7" s="101">
        <v>78</v>
      </c>
      <c r="E7" s="101">
        <v>2</v>
      </c>
      <c r="F7" s="101">
        <v>76</v>
      </c>
      <c r="G7" s="101">
        <v>2</v>
      </c>
      <c r="H7" s="101">
        <v>82</v>
      </c>
      <c r="I7" s="97">
        <v>2</v>
      </c>
      <c r="J7" s="101">
        <v>79</v>
      </c>
      <c r="K7" s="101">
        <v>2</v>
      </c>
      <c r="L7" s="101">
        <v>82</v>
      </c>
      <c r="M7" s="101">
        <v>2</v>
      </c>
      <c r="N7" s="101">
        <v>81</v>
      </c>
      <c r="O7" s="97">
        <v>2</v>
      </c>
      <c r="P7" s="101">
        <v>80</v>
      </c>
      <c r="Q7" s="101">
        <v>2</v>
      </c>
      <c r="R7" s="101">
        <v>81</v>
      </c>
      <c r="S7" s="101">
        <v>2</v>
      </c>
      <c r="T7" s="89">
        <f t="shared" si="0"/>
        <v>79.82352941176471</v>
      </c>
      <c r="U7" s="101">
        <f t="shared" si="1"/>
        <v>17</v>
      </c>
      <c r="V7" s="33" t="s">
        <v>123</v>
      </c>
      <c r="W7" s="97">
        <v>80.72</v>
      </c>
      <c r="X7" s="33">
        <v>4</v>
      </c>
      <c r="Y7" s="55">
        <f t="shared" si="2"/>
        <v>80.361411764705878</v>
      </c>
      <c r="Z7" s="88">
        <v>7.5</v>
      </c>
      <c r="AA7" s="88">
        <v>80</v>
      </c>
      <c r="AB7" s="1">
        <f t="shared" si="3"/>
        <v>85</v>
      </c>
      <c r="AC7" s="98">
        <f t="shared" si="4"/>
        <v>80.698776470588228</v>
      </c>
    </row>
    <row r="8" spans="1:29">
      <c r="A8" s="95">
        <v>181192</v>
      </c>
      <c r="B8" s="90">
        <v>77</v>
      </c>
      <c r="C8" s="90">
        <v>1</v>
      </c>
      <c r="D8" s="90">
        <v>80</v>
      </c>
      <c r="E8" s="90">
        <v>2</v>
      </c>
      <c r="F8" s="90">
        <v>76</v>
      </c>
      <c r="G8" s="90">
        <v>2</v>
      </c>
      <c r="H8" s="90">
        <v>83</v>
      </c>
      <c r="I8" s="90">
        <v>2</v>
      </c>
      <c r="J8" s="90">
        <v>79</v>
      </c>
      <c r="K8" s="90">
        <v>2</v>
      </c>
      <c r="L8" s="90">
        <v>82</v>
      </c>
      <c r="M8" s="90">
        <v>2</v>
      </c>
      <c r="N8" s="102">
        <v>74</v>
      </c>
      <c r="O8" s="97">
        <v>2</v>
      </c>
      <c r="P8" s="90">
        <v>78</v>
      </c>
      <c r="Q8" s="90">
        <v>2</v>
      </c>
      <c r="R8" s="90">
        <v>82</v>
      </c>
      <c r="S8" s="90">
        <v>2</v>
      </c>
      <c r="T8" s="89">
        <f t="shared" si="0"/>
        <v>79.117647058823536</v>
      </c>
      <c r="U8" s="97">
        <f t="shared" si="1"/>
        <v>17</v>
      </c>
      <c r="V8" s="33" t="s">
        <v>123</v>
      </c>
      <c r="W8" s="97">
        <v>82.17</v>
      </c>
      <c r="X8" s="33">
        <v>4</v>
      </c>
      <c r="Y8" s="55">
        <f t="shared" si="2"/>
        <v>80.949058823529413</v>
      </c>
      <c r="Z8" s="1">
        <v>5</v>
      </c>
      <c r="AA8" s="88">
        <v>85</v>
      </c>
      <c r="AB8" s="1">
        <f t="shared" si="3"/>
        <v>80</v>
      </c>
      <c r="AC8" s="98">
        <f t="shared" si="4"/>
        <v>82.27198235294118</v>
      </c>
    </row>
    <row r="9" spans="1:29">
      <c r="A9" s="95" t="s">
        <v>128</v>
      </c>
      <c r="B9" s="97">
        <v>78</v>
      </c>
      <c r="C9" s="97">
        <v>1</v>
      </c>
      <c r="D9" s="97">
        <v>81</v>
      </c>
      <c r="E9" s="97">
        <v>2</v>
      </c>
      <c r="F9" s="97">
        <v>87</v>
      </c>
      <c r="G9" s="97">
        <v>2</v>
      </c>
      <c r="H9" s="97">
        <v>83</v>
      </c>
      <c r="I9" s="97">
        <v>2</v>
      </c>
      <c r="J9" s="97">
        <v>86</v>
      </c>
      <c r="K9" s="97">
        <v>2</v>
      </c>
      <c r="L9" s="97">
        <v>83</v>
      </c>
      <c r="M9" s="97">
        <v>2</v>
      </c>
      <c r="N9" s="101">
        <v>80</v>
      </c>
      <c r="O9" s="97">
        <v>2</v>
      </c>
      <c r="P9" s="101">
        <v>87</v>
      </c>
      <c r="Q9" s="97">
        <v>2</v>
      </c>
      <c r="R9" s="97">
        <v>80</v>
      </c>
      <c r="S9" s="97">
        <v>2</v>
      </c>
      <c r="T9" s="89">
        <f t="shared" si="0"/>
        <v>83.058823529411768</v>
      </c>
      <c r="U9" s="97">
        <f t="shared" si="1"/>
        <v>17</v>
      </c>
      <c r="V9" s="33" t="s">
        <v>123</v>
      </c>
      <c r="W9" s="97">
        <v>79.39</v>
      </c>
      <c r="X9" s="33">
        <v>4</v>
      </c>
      <c r="Y9" s="55">
        <f t="shared" si="2"/>
        <v>80.857529411764716</v>
      </c>
      <c r="Z9" s="1">
        <v>5.5</v>
      </c>
      <c r="AA9" s="88">
        <v>83</v>
      </c>
      <c r="AB9" s="1">
        <f t="shared" si="3"/>
        <v>81</v>
      </c>
      <c r="AC9" s="98">
        <f t="shared" si="4"/>
        <v>81.62164117647059</v>
      </c>
    </row>
    <row r="10" spans="1:29">
      <c r="A10" s="95">
        <v>181194</v>
      </c>
      <c r="B10" s="97">
        <v>85</v>
      </c>
      <c r="C10" s="97">
        <v>1</v>
      </c>
      <c r="D10" s="97">
        <v>80</v>
      </c>
      <c r="E10" s="97">
        <v>2</v>
      </c>
      <c r="F10" s="97">
        <v>77</v>
      </c>
      <c r="G10" s="97">
        <v>2</v>
      </c>
      <c r="H10" s="101">
        <v>89</v>
      </c>
      <c r="I10" s="97">
        <v>2</v>
      </c>
      <c r="J10" s="97">
        <v>83</v>
      </c>
      <c r="K10" s="101">
        <v>2</v>
      </c>
      <c r="L10" s="97">
        <v>81</v>
      </c>
      <c r="M10" s="97">
        <v>2</v>
      </c>
      <c r="N10" s="97">
        <v>79</v>
      </c>
      <c r="O10" s="97">
        <v>2</v>
      </c>
      <c r="P10" s="97">
        <v>83</v>
      </c>
      <c r="Q10" s="97">
        <v>2</v>
      </c>
      <c r="R10" s="97">
        <v>86</v>
      </c>
      <c r="S10" s="97">
        <v>2</v>
      </c>
      <c r="T10" s="89">
        <f t="shared" si="0"/>
        <v>82.411764705882348</v>
      </c>
      <c r="U10" s="101">
        <f t="shared" si="1"/>
        <v>17</v>
      </c>
      <c r="V10" s="33" t="s">
        <v>123</v>
      </c>
      <c r="W10" s="97">
        <v>82.06</v>
      </c>
      <c r="X10" s="33">
        <v>4</v>
      </c>
      <c r="Y10" s="55">
        <f t="shared" si="2"/>
        <v>82.200705882352935</v>
      </c>
      <c r="Z10" s="1">
        <v>6.5</v>
      </c>
      <c r="AA10" s="88">
        <v>83</v>
      </c>
      <c r="AB10" s="1">
        <f t="shared" si="3"/>
        <v>83</v>
      </c>
      <c r="AC10" s="98">
        <f t="shared" si="4"/>
        <v>82.560388235294113</v>
      </c>
    </row>
    <row r="11" spans="1:29">
      <c r="A11" s="95" t="s">
        <v>129</v>
      </c>
      <c r="B11" s="101">
        <v>82</v>
      </c>
      <c r="C11" s="101">
        <v>1</v>
      </c>
      <c r="D11" s="101">
        <v>79</v>
      </c>
      <c r="E11" s="101">
        <v>2</v>
      </c>
      <c r="F11" s="101">
        <v>84</v>
      </c>
      <c r="G11" s="101">
        <v>2</v>
      </c>
      <c r="H11" s="101">
        <v>75</v>
      </c>
      <c r="I11" s="97">
        <v>2</v>
      </c>
      <c r="J11" s="101">
        <v>87</v>
      </c>
      <c r="K11" s="101">
        <v>2</v>
      </c>
      <c r="L11" s="101">
        <v>82</v>
      </c>
      <c r="M11" s="101">
        <v>2</v>
      </c>
      <c r="N11" s="101">
        <v>78</v>
      </c>
      <c r="O11" s="97">
        <v>2</v>
      </c>
      <c r="P11" s="101">
        <v>79</v>
      </c>
      <c r="Q11" s="101">
        <v>2</v>
      </c>
      <c r="R11" s="101"/>
      <c r="S11" s="101"/>
      <c r="T11" s="89">
        <f t="shared" si="0"/>
        <v>80.666666666666671</v>
      </c>
      <c r="U11" s="101">
        <f t="shared" si="1"/>
        <v>15</v>
      </c>
      <c r="V11" s="33" t="s">
        <v>123</v>
      </c>
      <c r="W11" s="97">
        <v>83.15</v>
      </c>
      <c r="X11" s="33">
        <v>4</v>
      </c>
      <c r="Y11" s="55">
        <f t="shared" si="2"/>
        <v>82.156666666666666</v>
      </c>
      <c r="Z11" s="88">
        <v>5.6</v>
      </c>
      <c r="AA11" s="88">
        <v>83</v>
      </c>
      <c r="AB11" s="1">
        <f t="shared" si="3"/>
        <v>81.2</v>
      </c>
      <c r="AC11" s="98">
        <f t="shared" si="4"/>
        <v>82.356166666666667</v>
      </c>
    </row>
    <row r="12" spans="1:29">
      <c r="A12" s="95">
        <v>181196</v>
      </c>
      <c r="B12" s="90">
        <v>84</v>
      </c>
      <c r="C12" s="90">
        <v>3</v>
      </c>
      <c r="D12" s="90">
        <v>79</v>
      </c>
      <c r="E12" s="90">
        <v>1</v>
      </c>
      <c r="F12" s="90">
        <v>78</v>
      </c>
      <c r="G12" s="90">
        <v>2</v>
      </c>
      <c r="H12" s="90">
        <v>85</v>
      </c>
      <c r="I12" s="90">
        <v>2</v>
      </c>
      <c r="J12" s="90">
        <v>85</v>
      </c>
      <c r="K12" s="90">
        <v>2</v>
      </c>
      <c r="L12" s="90">
        <v>80</v>
      </c>
      <c r="M12" s="90">
        <v>2</v>
      </c>
      <c r="N12" s="90">
        <v>78</v>
      </c>
      <c r="O12" s="97">
        <v>2</v>
      </c>
      <c r="P12" s="90">
        <v>83</v>
      </c>
      <c r="Q12" s="90">
        <v>2</v>
      </c>
      <c r="R12" s="90"/>
      <c r="S12" s="90"/>
      <c r="T12" s="89">
        <f t="shared" si="0"/>
        <v>81.8125</v>
      </c>
      <c r="U12" s="97">
        <f t="shared" si="1"/>
        <v>16</v>
      </c>
      <c r="V12" s="33">
        <v>34</v>
      </c>
      <c r="W12" s="97">
        <v>79.06</v>
      </c>
      <c r="X12" s="33">
        <v>4</v>
      </c>
      <c r="Y12" s="55">
        <f t="shared" si="2"/>
        <v>80.161000000000001</v>
      </c>
      <c r="Z12" s="1">
        <v>5.5</v>
      </c>
      <c r="AA12" s="1">
        <v>80</v>
      </c>
      <c r="AB12" s="1">
        <f t="shared" si="3"/>
        <v>81</v>
      </c>
      <c r="AC12" s="98">
        <f t="shared" si="4"/>
        <v>80.188549999999992</v>
      </c>
    </row>
    <row r="13" spans="1:29">
      <c r="A13" s="95" t="s">
        <v>130</v>
      </c>
      <c r="B13" s="90">
        <v>79</v>
      </c>
      <c r="C13" s="90">
        <v>1</v>
      </c>
      <c r="D13" s="90">
        <v>85</v>
      </c>
      <c r="E13" s="90">
        <v>2</v>
      </c>
      <c r="F13" s="90">
        <v>75</v>
      </c>
      <c r="G13" s="96">
        <v>2</v>
      </c>
      <c r="H13" s="96">
        <v>79</v>
      </c>
      <c r="I13" s="90">
        <v>2</v>
      </c>
      <c r="J13" s="90">
        <v>81</v>
      </c>
      <c r="K13" s="90">
        <v>2</v>
      </c>
      <c r="L13" s="96">
        <v>86</v>
      </c>
      <c r="M13" s="96">
        <v>3</v>
      </c>
      <c r="N13" s="96">
        <v>79</v>
      </c>
      <c r="O13" s="97">
        <v>2</v>
      </c>
      <c r="P13" s="101">
        <v>79</v>
      </c>
      <c r="Q13" s="90">
        <v>2</v>
      </c>
      <c r="R13" s="90"/>
      <c r="S13" s="90"/>
      <c r="T13" s="89">
        <f t="shared" si="0"/>
        <v>80.8125</v>
      </c>
      <c r="U13" s="97">
        <f t="shared" si="1"/>
        <v>16</v>
      </c>
      <c r="V13" s="33">
        <v>34</v>
      </c>
      <c r="W13" s="97">
        <v>80.94</v>
      </c>
      <c r="X13" s="33">
        <v>4</v>
      </c>
      <c r="Y13" s="55">
        <f t="shared" si="2"/>
        <v>80.88900000000001</v>
      </c>
      <c r="Z13" s="88">
        <v>5</v>
      </c>
      <c r="AA13" s="88">
        <v>85</v>
      </c>
      <c r="AB13" s="1">
        <f t="shared" si="3"/>
        <v>80</v>
      </c>
      <c r="AC13" s="98">
        <f t="shared" si="4"/>
        <v>82.238950000000003</v>
      </c>
    </row>
    <row r="14" spans="1:29">
      <c r="A14" s="95" t="s">
        <v>131</v>
      </c>
      <c r="B14" s="90">
        <v>79</v>
      </c>
      <c r="C14" s="90">
        <v>1</v>
      </c>
      <c r="D14" s="90">
        <v>84</v>
      </c>
      <c r="E14" s="90">
        <v>2</v>
      </c>
      <c r="F14" s="90">
        <v>94</v>
      </c>
      <c r="G14" s="90">
        <v>2</v>
      </c>
      <c r="H14" s="90">
        <v>80</v>
      </c>
      <c r="I14" s="90">
        <v>2</v>
      </c>
      <c r="J14" s="90">
        <v>84</v>
      </c>
      <c r="K14" s="90">
        <v>2</v>
      </c>
      <c r="L14" s="90">
        <v>78</v>
      </c>
      <c r="M14" s="90">
        <v>2</v>
      </c>
      <c r="N14" s="102">
        <v>80</v>
      </c>
      <c r="O14" s="97">
        <v>2</v>
      </c>
      <c r="P14" s="90">
        <v>79</v>
      </c>
      <c r="Q14" s="90">
        <v>2</v>
      </c>
      <c r="R14" s="90"/>
      <c r="S14" s="90"/>
      <c r="T14" s="89">
        <f t="shared" si="0"/>
        <v>82.466666666666669</v>
      </c>
      <c r="U14" s="97">
        <f t="shared" si="1"/>
        <v>15</v>
      </c>
      <c r="V14" s="33" t="s">
        <v>123</v>
      </c>
      <c r="W14" s="97">
        <v>85.4</v>
      </c>
      <c r="X14" s="33">
        <v>4</v>
      </c>
      <c r="Y14" s="55">
        <f t="shared" si="2"/>
        <v>84.226666666666674</v>
      </c>
      <c r="Z14" s="1">
        <v>5</v>
      </c>
      <c r="AA14" s="2" t="s">
        <v>127</v>
      </c>
      <c r="AB14" s="1">
        <f t="shared" si="3"/>
        <v>80</v>
      </c>
      <c r="AC14" s="98">
        <f t="shared" si="4"/>
        <v>84.074666666666673</v>
      </c>
    </row>
    <row r="15" spans="1:29">
      <c r="A15" s="95" t="s">
        <v>132</v>
      </c>
      <c r="B15" s="97">
        <v>85</v>
      </c>
      <c r="C15" s="97">
        <v>1</v>
      </c>
      <c r="D15" s="97">
        <v>83</v>
      </c>
      <c r="E15" s="97">
        <v>2</v>
      </c>
      <c r="F15" s="97">
        <v>86</v>
      </c>
      <c r="G15" s="97">
        <v>2</v>
      </c>
      <c r="H15" s="97">
        <v>78</v>
      </c>
      <c r="I15" s="97">
        <v>2</v>
      </c>
      <c r="J15" s="97">
        <v>84</v>
      </c>
      <c r="K15" s="97">
        <v>2</v>
      </c>
      <c r="L15" s="97">
        <v>82</v>
      </c>
      <c r="M15" s="97">
        <v>2</v>
      </c>
      <c r="N15" s="99">
        <v>80</v>
      </c>
      <c r="O15" s="97">
        <v>2</v>
      </c>
      <c r="P15" s="97">
        <v>80</v>
      </c>
      <c r="Q15" s="99">
        <v>2</v>
      </c>
      <c r="R15" s="99"/>
      <c r="S15" s="99"/>
      <c r="T15" s="89">
        <f t="shared" si="0"/>
        <v>82.066666666666663</v>
      </c>
      <c r="U15" s="97">
        <f t="shared" si="1"/>
        <v>15</v>
      </c>
      <c r="V15" s="33" t="s">
        <v>123</v>
      </c>
      <c r="W15" s="97">
        <v>83.15</v>
      </c>
      <c r="X15" s="33">
        <v>4</v>
      </c>
      <c r="Y15" s="55">
        <f t="shared" si="2"/>
        <v>82.716666666666669</v>
      </c>
      <c r="Z15" s="100" t="s">
        <v>133</v>
      </c>
      <c r="AA15" s="100" t="s">
        <v>134</v>
      </c>
      <c r="AB15" s="1">
        <f t="shared" si="3"/>
        <v>82.2</v>
      </c>
      <c r="AC15" s="98">
        <f t="shared" si="4"/>
        <v>81.714166666666671</v>
      </c>
    </row>
    <row r="16" spans="1:29">
      <c r="A16" s="95" t="s">
        <v>135</v>
      </c>
      <c r="B16" s="97">
        <v>83</v>
      </c>
      <c r="C16" s="97">
        <v>1</v>
      </c>
      <c r="D16" s="97">
        <v>83</v>
      </c>
      <c r="E16" s="97">
        <v>2</v>
      </c>
      <c r="F16" s="97">
        <v>82</v>
      </c>
      <c r="G16" s="97">
        <v>2</v>
      </c>
      <c r="H16" s="97">
        <v>87</v>
      </c>
      <c r="I16" s="97">
        <v>2</v>
      </c>
      <c r="J16" s="97">
        <v>82</v>
      </c>
      <c r="K16" s="97">
        <v>2</v>
      </c>
      <c r="L16" s="97">
        <v>79</v>
      </c>
      <c r="M16" s="97">
        <v>2</v>
      </c>
      <c r="N16" s="99">
        <v>87</v>
      </c>
      <c r="O16" s="97">
        <v>2</v>
      </c>
      <c r="P16" s="97">
        <v>80</v>
      </c>
      <c r="Q16" s="97">
        <v>2</v>
      </c>
      <c r="R16" s="97">
        <v>83</v>
      </c>
      <c r="S16" s="97">
        <v>2</v>
      </c>
      <c r="T16" s="89">
        <f t="shared" si="0"/>
        <v>82.882352941176464</v>
      </c>
      <c r="U16" s="97">
        <f t="shared" si="1"/>
        <v>17</v>
      </c>
      <c r="V16" s="33" t="s">
        <v>123</v>
      </c>
      <c r="W16" s="97">
        <v>83.72</v>
      </c>
      <c r="X16" s="33">
        <v>4</v>
      </c>
      <c r="Y16" s="55">
        <f t="shared" si="2"/>
        <v>83.384941176470591</v>
      </c>
      <c r="Z16" s="88">
        <v>5</v>
      </c>
      <c r="AA16" s="100" t="s">
        <v>136</v>
      </c>
      <c r="AB16" s="1">
        <f t="shared" si="3"/>
        <v>80</v>
      </c>
      <c r="AC16" s="98">
        <f t="shared" si="4"/>
        <v>83.611717647058825</v>
      </c>
    </row>
    <row r="17" spans="1:29">
      <c r="A17" s="95" t="s">
        <v>137</v>
      </c>
      <c r="B17" s="97">
        <v>84</v>
      </c>
      <c r="C17" s="97">
        <v>1</v>
      </c>
      <c r="D17" s="97">
        <v>83</v>
      </c>
      <c r="E17" s="97">
        <v>2</v>
      </c>
      <c r="F17" s="97">
        <v>89</v>
      </c>
      <c r="G17" s="97">
        <v>2</v>
      </c>
      <c r="H17" s="97">
        <v>83</v>
      </c>
      <c r="I17" s="97">
        <v>2</v>
      </c>
      <c r="J17" s="97">
        <v>75</v>
      </c>
      <c r="K17" s="97">
        <v>2</v>
      </c>
      <c r="L17" s="97">
        <v>82</v>
      </c>
      <c r="M17" s="97">
        <v>2</v>
      </c>
      <c r="N17" s="99">
        <v>85</v>
      </c>
      <c r="O17" s="97">
        <v>2</v>
      </c>
      <c r="P17" s="97">
        <v>83</v>
      </c>
      <c r="Q17" s="97">
        <v>2</v>
      </c>
      <c r="R17" s="97">
        <v>81</v>
      </c>
      <c r="S17" s="97">
        <v>2</v>
      </c>
      <c r="T17" s="89">
        <f t="shared" si="0"/>
        <v>82.705882352941174</v>
      </c>
      <c r="U17" s="97">
        <f t="shared" si="1"/>
        <v>17</v>
      </c>
      <c r="V17" s="66" t="s">
        <v>123</v>
      </c>
      <c r="W17" s="97">
        <v>79.28</v>
      </c>
      <c r="X17" s="66">
        <v>4</v>
      </c>
      <c r="Y17" s="55">
        <f t="shared" si="2"/>
        <v>80.650352941176465</v>
      </c>
      <c r="Z17" s="1">
        <v>5</v>
      </c>
      <c r="AA17" s="88">
        <v>80</v>
      </c>
      <c r="AB17" s="1">
        <f t="shared" si="3"/>
        <v>80</v>
      </c>
      <c r="AC17" s="98">
        <f t="shared" si="4"/>
        <v>80.357694117647057</v>
      </c>
    </row>
    <row r="18" spans="1:29">
      <c r="A18" s="95">
        <v>181202</v>
      </c>
      <c r="B18" s="97">
        <v>77</v>
      </c>
      <c r="C18" s="97">
        <v>1</v>
      </c>
      <c r="D18" s="97">
        <v>76</v>
      </c>
      <c r="E18" s="97">
        <v>2</v>
      </c>
      <c r="F18" s="97">
        <v>90</v>
      </c>
      <c r="G18" s="97">
        <v>2</v>
      </c>
      <c r="H18" s="101">
        <v>87</v>
      </c>
      <c r="I18" s="97">
        <v>2</v>
      </c>
      <c r="J18" s="101">
        <v>81</v>
      </c>
      <c r="K18" s="101">
        <v>2</v>
      </c>
      <c r="L18" s="101">
        <v>90</v>
      </c>
      <c r="M18" s="101">
        <v>3</v>
      </c>
      <c r="N18" s="101">
        <v>80</v>
      </c>
      <c r="O18" s="97">
        <v>2</v>
      </c>
      <c r="P18" s="101">
        <v>81</v>
      </c>
      <c r="Q18" s="97">
        <v>2</v>
      </c>
      <c r="R18" s="97"/>
      <c r="S18" s="97"/>
      <c r="T18" s="89">
        <f t="shared" si="0"/>
        <v>83.5625</v>
      </c>
      <c r="U18" s="101">
        <f t="shared" si="1"/>
        <v>16</v>
      </c>
      <c r="V18" s="33">
        <v>34</v>
      </c>
      <c r="W18" s="97">
        <v>79.94</v>
      </c>
      <c r="X18" s="33">
        <v>4</v>
      </c>
      <c r="Y18" s="55">
        <f t="shared" si="2"/>
        <v>81.38900000000001</v>
      </c>
      <c r="Z18" s="1">
        <v>5.5</v>
      </c>
      <c r="AA18" s="2" t="s">
        <v>134</v>
      </c>
      <c r="AB18" s="1">
        <f t="shared" si="3"/>
        <v>81</v>
      </c>
      <c r="AC18" s="98">
        <f t="shared" si="4"/>
        <v>80.863950000000003</v>
      </c>
    </row>
    <row r="19" spans="1:29">
      <c r="A19" s="95" t="s">
        <v>138</v>
      </c>
      <c r="B19" s="97">
        <v>77</v>
      </c>
      <c r="C19" s="97">
        <v>1</v>
      </c>
      <c r="D19" s="97">
        <v>78</v>
      </c>
      <c r="E19" s="97">
        <v>2</v>
      </c>
      <c r="F19" s="97">
        <v>79</v>
      </c>
      <c r="G19" s="97">
        <v>2</v>
      </c>
      <c r="H19" s="101">
        <v>86</v>
      </c>
      <c r="I19" s="97">
        <v>2</v>
      </c>
      <c r="J19" s="101">
        <v>82</v>
      </c>
      <c r="K19" s="101">
        <v>2</v>
      </c>
      <c r="L19" s="101">
        <v>82</v>
      </c>
      <c r="M19" s="101">
        <v>2</v>
      </c>
      <c r="N19" s="101">
        <v>78</v>
      </c>
      <c r="O19" s="97">
        <v>2</v>
      </c>
      <c r="P19" s="101">
        <v>81</v>
      </c>
      <c r="Q19" s="101">
        <v>2</v>
      </c>
      <c r="R19" s="101">
        <v>79</v>
      </c>
      <c r="S19" s="101">
        <v>2</v>
      </c>
      <c r="T19" s="89">
        <f t="shared" si="0"/>
        <v>80.411764705882348</v>
      </c>
      <c r="U19" s="101">
        <f t="shared" si="1"/>
        <v>17</v>
      </c>
      <c r="V19" s="33">
        <v>35</v>
      </c>
      <c r="W19" s="97">
        <v>80.17</v>
      </c>
      <c r="X19" s="33">
        <v>4</v>
      </c>
      <c r="Y19" s="55">
        <f t="shared" si="2"/>
        <v>80.266705882352937</v>
      </c>
      <c r="Z19" s="1">
        <v>5</v>
      </c>
      <c r="AA19" s="88">
        <v>80</v>
      </c>
      <c r="AB19" s="1">
        <f t="shared" si="3"/>
        <v>80</v>
      </c>
      <c r="AC19" s="98">
        <f t="shared" si="4"/>
        <v>80.146688235294121</v>
      </c>
    </row>
    <row r="20" spans="1:29">
      <c r="A20" s="95" t="s">
        <v>139</v>
      </c>
      <c r="B20" s="97">
        <v>83</v>
      </c>
      <c r="C20" s="97">
        <v>1</v>
      </c>
      <c r="D20" s="97">
        <v>77</v>
      </c>
      <c r="E20" s="97">
        <v>2</v>
      </c>
      <c r="F20" s="97">
        <v>79</v>
      </c>
      <c r="G20" s="97">
        <v>2</v>
      </c>
      <c r="H20" s="97">
        <v>81</v>
      </c>
      <c r="I20" s="97">
        <v>2</v>
      </c>
      <c r="J20" s="97">
        <v>81</v>
      </c>
      <c r="K20" s="97">
        <v>2</v>
      </c>
      <c r="L20" s="97">
        <v>82</v>
      </c>
      <c r="M20" s="97">
        <v>2</v>
      </c>
      <c r="N20" s="97">
        <v>86</v>
      </c>
      <c r="O20" s="97">
        <v>2</v>
      </c>
      <c r="P20" s="97">
        <v>85</v>
      </c>
      <c r="Q20" s="97">
        <v>2</v>
      </c>
      <c r="R20" s="97">
        <v>77</v>
      </c>
      <c r="S20" s="97">
        <v>2</v>
      </c>
      <c r="T20" s="89">
        <f t="shared" si="0"/>
        <v>81.117647058823536</v>
      </c>
      <c r="U20" s="97">
        <f t="shared" si="1"/>
        <v>17</v>
      </c>
      <c r="V20" s="66">
        <v>35</v>
      </c>
      <c r="W20" s="97">
        <v>83.28</v>
      </c>
      <c r="X20" s="66">
        <v>4</v>
      </c>
      <c r="Y20" s="55">
        <f t="shared" si="2"/>
        <v>82.415058823529421</v>
      </c>
      <c r="Z20" s="88">
        <v>5</v>
      </c>
      <c r="AA20" s="88">
        <v>80</v>
      </c>
      <c r="AB20" s="1">
        <f t="shared" si="3"/>
        <v>80</v>
      </c>
      <c r="AC20" s="98">
        <f t="shared" si="4"/>
        <v>81.328282352941187</v>
      </c>
    </row>
    <row r="21" spans="1:29">
      <c r="A21" s="95">
        <v>181205</v>
      </c>
      <c r="B21" s="97">
        <v>79</v>
      </c>
      <c r="C21" s="97">
        <v>1</v>
      </c>
      <c r="D21" s="97">
        <v>78</v>
      </c>
      <c r="E21" s="97">
        <v>2</v>
      </c>
      <c r="F21" s="97">
        <v>81</v>
      </c>
      <c r="G21" s="97">
        <v>2</v>
      </c>
      <c r="H21" s="101">
        <v>77</v>
      </c>
      <c r="I21" s="97">
        <v>2</v>
      </c>
      <c r="J21" s="97">
        <v>77</v>
      </c>
      <c r="K21" s="97">
        <v>2</v>
      </c>
      <c r="L21" s="97">
        <v>83</v>
      </c>
      <c r="M21" s="97">
        <v>2</v>
      </c>
      <c r="N21" s="99">
        <v>78</v>
      </c>
      <c r="O21" s="97">
        <v>2</v>
      </c>
      <c r="P21" s="97">
        <v>76</v>
      </c>
      <c r="Q21" s="97">
        <v>2</v>
      </c>
      <c r="R21" s="97"/>
      <c r="S21" s="97"/>
      <c r="T21" s="89">
        <f t="shared" si="0"/>
        <v>78.599999999999994</v>
      </c>
      <c r="U21" s="97">
        <f t="shared" si="1"/>
        <v>15</v>
      </c>
      <c r="V21" s="33">
        <v>35</v>
      </c>
      <c r="W21" s="97">
        <v>77.95</v>
      </c>
      <c r="X21" s="33">
        <v>4</v>
      </c>
      <c r="Y21" s="55">
        <f t="shared" si="2"/>
        <v>78.210000000000008</v>
      </c>
      <c r="Z21" s="1">
        <v>5</v>
      </c>
      <c r="AA21" s="88">
        <v>80</v>
      </c>
      <c r="AB21" s="1">
        <f t="shared" si="3"/>
        <v>80</v>
      </c>
      <c r="AC21" s="98">
        <f t="shared" si="4"/>
        <v>79.015500000000003</v>
      </c>
    </row>
    <row r="22" spans="1:29">
      <c r="A22" s="95">
        <v>181206</v>
      </c>
      <c r="B22" s="97">
        <v>61</v>
      </c>
      <c r="C22" s="97">
        <v>1</v>
      </c>
      <c r="D22" s="97">
        <v>87</v>
      </c>
      <c r="E22" s="97">
        <v>2</v>
      </c>
      <c r="F22" s="97">
        <v>80</v>
      </c>
      <c r="G22" s="97">
        <v>2</v>
      </c>
      <c r="H22" s="97">
        <v>84</v>
      </c>
      <c r="I22" s="97">
        <v>2</v>
      </c>
      <c r="J22" s="97">
        <v>80</v>
      </c>
      <c r="K22" s="97">
        <v>2</v>
      </c>
      <c r="L22" s="97">
        <v>81</v>
      </c>
      <c r="M22" s="101">
        <v>2</v>
      </c>
      <c r="N22" s="101">
        <v>79</v>
      </c>
      <c r="O22" s="97">
        <v>2</v>
      </c>
      <c r="P22" s="101"/>
      <c r="Q22" s="97"/>
      <c r="R22" s="97"/>
      <c r="S22" s="97"/>
      <c r="T22" s="89">
        <f t="shared" si="0"/>
        <v>80.230769230769226</v>
      </c>
      <c r="U22" s="97">
        <f t="shared" si="1"/>
        <v>13</v>
      </c>
      <c r="V22" s="66">
        <v>35</v>
      </c>
      <c r="W22" s="97">
        <v>80.14</v>
      </c>
      <c r="X22" s="33">
        <v>4</v>
      </c>
      <c r="Y22" s="55">
        <f t="shared" si="2"/>
        <v>80.176307692307688</v>
      </c>
      <c r="Z22" s="88">
        <v>5.6</v>
      </c>
      <c r="AA22" s="88">
        <v>80</v>
      </c>
      <c r="AB22" s="1">
        <f t="shared" si="3"/>
        <v>81.2</v>
      </c>
      <c r="AC22" s="98">
        <f t="shared" si="4"/>
        <v>80.216969230769237</v>
      </c>
    </row>
    <row r="23" spans="1:29">
      <c r="A23" s="95">
        <v>181207</v>
      </c>
      <c r="B23" s="97">
        <v>80</v>
      </c>
      <c r="C23" s="97">
        <v>3</v>
      </c>
      <c r="D23" s="97">
        <v>78</v>
      </c>
      <c r="E23" s="97">
        <v>1</v>
      </c>
      <c r="F23" s="97">
        <v>78</v>
      </c>
      <c r="G23" s="97">
        <v>2</v>
      </c>
      <c r="H23" s="101">
        <v>79</v>
      </c>
      <c r="I23" s="97">
        <v>2</v>
      </c>
      <c r="J23" s="97">
        <v>82</v>
      </c>
      <c r="K23" s="97">
        <v>2</v>
      </c>
      <c r="L23" s="97">
        <v>83</v>
      </c>
      <c r="M23" s="97">
        <v>2</v>
      </c>
      <c r="N23" s="97">
        <v>81</v>
      </c>
      <c r="O23" s="97">
        <v>2</v>
      </c>
      <c r="P23" s="97">
        <v>87</v>
      </c>
      <c r="Q23" s="97">
        <v>2</v>
      </c>
      <c r="R23" s="97"/>
      <c r="S23" s="97"/>
      <c r="T23" s="89">
        <f t="shared" si="0"/>
        <v>81.125</v>
      </c>
      <c r="U23" s="97">
        <f t="shared" si="1"/>
        <v>16</v>
      </c>
      <c r="V23" s="33">
        <v>34</v>
      </c>
      <c r="W23" s="97">
        <v>79.44</v>
      </c>
      <c r="X23" s="33">
        <v>4</v>
      </c>
      <c r="Y23" s="55">
        <f t="shared" si="2"/>
        <v>80.114000000000004</v>
      </c>
      <c r="Z23" s="54">
        <v>5.0999999999999996</v>
      </c>
      <c r="AA23" s="54">
        <v>80</v>
      </c>
      <c r="AB23" s="1">
        <f t="shared" si="3"/>
        <v>80.2</v>
      </c>
      <c r="AC23" s="98">
        <f t="shared" si="4"/>
        <v>80.082700000000003</v>
      </c>
    </row>
    <row r="24" spans="1:29">
      <c r="A24" s="95" t="s">
        <v>140</v>
      </c>
      <c r="B24" s="96">
        <v>78</v>
      </c>
      <c r="C24" s="96">
        <v>1</v>
      </c>
      <c r="D24" s="96">
        <v>83</v>
      </c>
      <c r="E24" s="96">
        <v>2</v>
      </c>
      <c r="F24" s="96">
        <v>81</v>
      </c>
      <c r="G24" s="96">
        <v>2</v>
      </c>
      <c r="H24" s="96">
        <v>82</v>
      </c>
      <c r="I24" s="90">
        <v>2</v>
      </c>
      <c r="J24" s="96">
        <v>79</v>
      </c>
      <c r="K24" s="96">
        <v>2</v>
      </c>
      <c r="L24" s="96">
        <v>79</v>
      </c>
      <c r="M24" s="96">
        <v>2</v>
      </c>
      <c r="N24" s="96">
        <v>82</v>
      </c>
      <c r="O24" s="97">
        <v>2</v>
      </c>
      <c r="P24" s="96">
        <v>80</v>
      </c>
      <c r="Q24" s="96">
        <v>2</v>
      </c>
      <c r="R24" s="96"/>
      <c r="S24" s="96"/>
      <c r="T24" s="89">
        <f t="shared" si="0"/>
        <v>80.666666666666671</v>
      </c>
      <c r="U24" s="97">
        <f t="shared" si="1"/>
        <v>15</v>
      </c>
      <c r="V24" s="33">
        <v>35</v>
      </c>
      <c r="W24" s="97">
        <v>80.150000000000006</v>
      </c>
      <c r="X24" s="33">
        <v>4</v>
      </c>
      <c r="Y24" s="55">
        <f t="shared" si="2"/>
        <v>80.356666666666683</v>
      </c>
      <c r="Z24" s="100" t="s">
        <v>141</v>
      </c>
      <c r="AA24" s="100" t="s">
        <v>134</v>
      </c>
      <c r="AB24" s="1">
        <f t="shared" si="3"/>
        <v>83</v>
      </c>
      <c r="AC24" s="98">
        <f t="shared" si="4"/>
        <v>80.496166666666667</v>
      </c>
    </row>
    <row r="25" spans="1:29">
      <c r="A25" s="95">
        <v>181209</v>
      </c>
      <c r="B25" s="96">
        <v>79</v>
      </c>
      <c r="C25" s="96">
        <v>1</v>
      </c>
      <c r="D25" s="90">
        <v>77</v>
      </c>
      <c r="E25" s="96">
        <v>2</v>
      </c>
      <c r="F25" s="96">
        <v>79</v>
      </c>
      <c r="G25" s="96">
        <v>2</v>
      </c>
      <c r="H25" s="96">
        <v>81</v>
      </c>
      <c r="I25" s="90">
        <v>2</v>
      </c>
      <c r="J25" s="96">
        <v>79</v>
      </c>
      <c r="K25" s="96">
        <v>2</v>
      </c>
      <c r="L25" s="96">
        <v>78</v>
      </c>
      <c r="M25" s="96">
        <v>2</v>
      </c>
      <c r="N25" s="96">
        <v>78</v>
      </c>
      <c r="O25" s="97">
        <v>2</v>
      </c>
      <c r="P25" s="96">
        <v>76</v>
      </c>
      <c r="Q25" s="90">
        <v>2</v>
      </c>
      <c r="R25" s="90"/>
      <c r="S25" s="90"/>
      <c r="T25" s="89">
        <f t="shared" si="0"/>
        <v>78.333333333333329</v>
      </c>
      <c r="U25" s="97">
        <f t="shared" si="1"/>
        <v>15</v>
      </c>
      <c r="V25" s="33">
        <v>35</v>
      </c>
      <c r="W25" s="97">
        <v>80.150000000000006</v>
      </c>
      <c r="X25" s="33">
        <v>4</v>
      </c>
      <c r="Y25" s="55">
        <f t="shared" si="2"/>
        <v>79.423333333333332</v>
      </c>
      <c r="Z25" s="2" t="s">
        <v>142</v>
      </c>
      <c r="AA25" s="88">
        <v>80</v>
      </c>
      <c r="AB25" s="1">
        <f t="shared" si="3"/>
        <v>80</v>
      </c>
      <c r="AC25" s="98">
        <f t="shared" si="4"/>
        <v>79.682833333333335</v>
      </c>
    </row>
    <row r="26" spans="1:29">
      <c r="A26" s="95" t="s">
        <v>199</v>
      </c>
      <c r="B26" s="90">
        <v>78</v>
      </c>
      <c r="C26" s="96">
        <v>1</v>
      </c>
      <c r="D26" s="96">
        <v>75</v>
      </c>
      <c r="E26" s="90">
        <v>2</v>
      </c>
      <c r="F26" s="96">
        <v>82</v>
      </c>
      <c r="G26" s="96">
        <v>2</v>
      </c>
      <c r="H26" s="96">
        <v>81</v>
      </c>
      <c r="I26" s="90">
        <v>2</v>
      </c>
      <c r="J26" s="96">
        <v>83</v>
      </c>
      <c r="K26" s="96">
        <v>2</v>
      </c>
      <c r="L26" s="96">
        <v>85</v>
      </c>
      <c r="M26" s="96">
        <v>3</v>
      </c>
      <c r="N26" s="96">
        <v>76</v>
      </c>
      <c r="O26" s="97">
        <v>2</v>
      </c>
      <c r="P26" s="101"/>
      <c r="Q26" s="90"/>
      <c r="R26" s="90"/>
      <c r="S26" s="90"/>
      <c r="T26" s="89">
        <f t="shared" si="0"/>
        <v>80.5</v>
      </c>
      <c r="U26" s="97">
        <f t="shared" si="1"/>
        <v>14</v>
      </c>
      <c r="V26" s="33">
        <v>34</v>
      </c>
      <c r="W26" s="97">
        <v>77.650000000000006</v>
      </c>
      <c r="X26" s="33">
        <v>4</v>
      </c>
      <c r="Y26" s="55">
        <f t="shared" si="2"/>
        <v>78.790000000000006</v>
      </c>
      <c r="Z26" s="34">
        <v>5</v>
      </c>
      <c r="AA26" s="34">
        <v>80</v>
      </c>
      <c r="AB26" s="1">
        <f t="shared" si="3"/>
        <v>80</v>
      </c>
      <c r="AC26" s="98">
        <f t="shared" si="4"/>
        <v>79.334500000000006</v>
      </c>
    </row>
    <row r="27" spans="1:29">
      <c r="A27" s="95" t="s">
        <v>143</v>
      </c>
      <c r="B27" s="90">
        <v>80</v>
      </c>
      <c r="C27" s="90">
        <v>3</v>
      </c>
      <c r="D27" s="90">
        <v>80</v>
      </c>
      <c r="E27" s="90">
        <v>1</v>
      </c>
      <c r="F27" s="90">
        <v>79</v>
      </c>
      <c r="G27" s="90">
        <v>2</v>
      </c>
      <c r="H27" s="96">
        <v>77</v>
      </c>
      <c r="I27" s="90">
        <v>2</v>
      </c>
      <c r="J27" s="90">
        <v>78</v>
      </c>
      <c r="K27" s="90">
        <v>2</v>
      </c>
      <c r="L27" s="90">
        <v>79</v>
      </c>
      <c r="M27" s="90">
        <v>2</v>
      </c>
      <c r="N27" s="96"/>
      <c r="O27" s="97"/>
      <c r="P27" s="96"/>
      <c r="Q27" s="90"/>
      <c r="R27" s="90"/>
      <c r="S27" s="90"/>
      <c r="T27" s="89">
        <f t="shared" si="0"/>
        <v>78.833333333333329</v>
      </c>
      <c r="U27" s="97">
        <f t="shared" si="1"/>
        <v>12</v>
      </c>
      <c r="V27" s="33">
        <v>34</v>
      </c>
      <c r="W27" s="97">
        <v>79.95</v>
      </c>
      <c r="X27" s="33">
        <v>4</v>
      </c>
      <c r="Y27" s="55">
        <f t="shared" si="2"/>
        <v>79.50333333333333</v>
      </c>
      <c r="Z27" s="88">
        <v>5</v>
      </c>
      <c r="AA27" s="88">
        <v>80</v>
      </c>
      <c r="AB27" s="1">
        <f t="shared" si="3"/>
        <v>80</v>
      </c>
      <c r="AC27" s="98">
        <f t="shared" si="4"/>
        <v>79.726833333333332</v>
      </c>
    </row>
    <row r="28" spans="1:29">
      <c r="A28" s="103" t="s">
        <v>144</v>
      </c>
      <c r="B28" s="96">
        <v>78</v>
      </c>
      <c r="C28" s="96">
        <v>3</v>
      </c>
      <c r="D28" s="90">
        <v>85</v>
      </c>
      <c r="E28" s="96">
        <v>1</v>
      </c>
      <c r="F28" s="96">
        <v>77</v>
      </c>
      <c r="G28" s="96">
        <v>2</v>
      </c>
      <c r="H28" s="96">
        <v>80</v>
      </c>
      <c r="I28" s="90">
        <v>2</v>
      </c>
      <c r="J28" s="96">
        <v>70</v>
      </c>
      <c r="K28" s="96">
        <v>2</v>
      </c>
      <c r="L28" s="96">
        <v>83</v>
      </c>
      <c r="M28" s="96">
        <v>2</v>
      </c>
      <c r="N28" s="96">
        <v>87</v>
      </c>
      <c r="O28" s="97">
        <v>2</v>
      </c>
      <c r="P28" s="96"/>
      <c r="Q28" s="90"/>
      <c r="R28" s="90"/>
      <c r="S28" s="90"/>
      <c r="T28" s="89">
        <f t="shared" si="0"/>
        <v>79.5</v>
      </c>
      <c r="U28" s="97">
        <f t="shared" si="1"/>
        <v>14</v>
      </c>
      <c r="V28" s="33">
        <v>34</v>
      </c>
      <c r="W28" s="97">
        <v>79.349999999999994</v>
      </c>
      <c r="X28" s="33">
        <v>4</v>
      </c>
      <c r="Y28" s="55">
        <f t="shared" si="2"/>
        <v>79.41</v>
      </c>
      <c r="Z28" s="1">
        <v>5</v>
      </c>
      <c r="AA28" s="88">
        <v>80</v>
      </c>
      <c r="AB28" s="1">
        <f t="shared" si="3"/>
        <v>80</v>
      </c>
      <c r="AC28" s="98">
        <f t="shared" si="4"/>
        <v>79.6755</v>
      </c>
    </row>
  </sheetData>
  <autoFilter ref="A1:AC2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4:AD28">
      <sortCondition ref="A1:A28"/>
    </sortState>
  </autoFilter>
  <mergeCells count="12">
    <mergeCell ref="V1:V2"/>
    <mergeCell ref="A1:A2"/>
    <mergeCell ref="B1:S1"/>
    <mergeCell ref="T1:T2"/>
    <mergeCell ref="U1:U2"/>
    <mergeCell ref="AC1:AC2"/>
    <mergeCell ref="W1:W2"/>
    <mergeCell ref="X1:X2"/>
    <mergeCell ref="Y1:Y2"/>
    <mergeCell ref="Z1:Z2"/>
    <mergeCell ref="AA1:AA2"/>
    <mergeCell ref="AB1:AB2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6"/>
  <sheetViews>
    <sheetView zoomScale="55" zoomScaleNormal="55" workbookViewId="0">
      <selection activeCell="B2" sqref="B1:B1048576"/>
    </sheetView>
  </sheetViews>
  <sheetFormatPr defaultRowHeight="14.25"/>
  <sheetData>
    <row r="1" spans="1:28" ht="15">
      <c r="A1" s="132" t="s">
        <v>0</v>
      </c>
      <c r="B1" s="132" t="s">
        <v>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0" t="s">
        <v>76</v>
      </c>
      <c r="S1" s="135" t="s">
        <v>145</v>
      </c>
      <c r="T1" s="128" t="s">
        <v>146</v>
      </c>
      <c r="U1" s="130" t="s">
        <v>21</v>
      </c>
      <c r="V1" s="132" t="s">
        <v>147</v>
      </c>
      <c r="W1" s="134" t="s">
        <v>148</v>
      </c>
      <c r="X1" s="124" t="s">
        <v>149</v>
      </c>
      <c r="Y1" s="124" t="s">
        <v>150</v>
      </c>
      <c r="Z1" s="124" t="s">
        <v>151</v>
      </c>
      <c r="AA1" s="122" t="s">
        <v>152</v>
      </c>
      <c r="AB1" s="126" t="s">
        <v>26</v>
      </c>
    </row>
    <row r="2" spans="1:28" ht="14.25" customHeight="1">
      <c r="A2" s="133"/>
      <c r="B2" s="104" t="s">
        <v>153</v>
      </c>
      <c r="C2" s="104" t="s">
        <v>6</v>
      </c>
      <c r="D2" s="104" t="s">
        <v>154</v>
      </c>
      <c r="E2" s="104" t="s">
        <v>155</v>
      </c>
      <c r="F2" s="104" t="s">
        <v>8</v>
      </c>
      <c r="G2" s="104" t="s">
        <v>54</v>
      </c>
      <c r="H2" s="104" t="s">
        <v>10</v>
      </c>
      <c r="I2" s="104" t="s">
        <v>156</v>
      </c>
      <c r="J2" s="104" t="s">
        <v>157</v>
      </c>
      <c r="K2" s="104" t="s">
        <v>13</v>
      </c>
      <c r="L2" s="104" t="s">
        <v>158</v>
      </c>
      <c r="M2" s="105" t="s">
        <v>15</v>
      </c>
      <c r="N2" s="105" t="s">
        <v>159</v>
      </c>
      <c r="O2" s="105" t="s">
        <v>160</v>
      </c>
      <c r="P2" s="105" t="s">
        <v>18</v>
      </c>
      <c r="Q2" s="105" t="s">
        <v>19</v>
      </c>
      <c r="R2" s="131"/>
      <c r="S2" s="136"/>
      <c r="T2" s="129"/>
      <c r="U2" s="131"/>
      <c r="V2" s="133"/>
      <c r="W2" s="133"/>
      <c r="X2" s="155"/>
      <c r="Y2" s="155"/>
      <c r="Z2" s="155"/>
      <c r="AA2" s="154"/>
      <c r="AB2" s="160"/>
    </row>
    <row r="3" spans="1:28">
      <c r="A3" s="95" t="s">
        <v>161</v>
      </c>
      <c r="B3" s="16">
        <v>78</v>
      </c>
      <c r="C3" s="17">
        <v>1</v>
      </c>
      <c r="D3" s="16">
        <v>79</v>
      </c>
      <c r="E3" s="16">
        <v>2</v>
      </c>
      <c r="F3" s="16">
        <v>74</v>
      </c>
      <c r="G3" s="16">
        <v>2</v>
      </c>
      <c r="H3" s="16">
        <v>94</v>
      </c>
      <c r="I3" s="16">
        <v>2</v>
      </c>
      <c r="J3" s="16">
        <v>80</v>
      </c>
      <c r="K3" s="16">
        <v>2</v>
      </c>
      <c r="L3" s="16">
        <v>76</v>
      </c>
      <c r="M3" s="18" t="s">
        <v>30</v>
      </c>
      <c r="N3" s="16">
        <v>75</v>
      </c>
      <c r="O3" s="16">
        <v>2</v>
      </c>
      <c r="P3" s="19"/>
      <c r="Q3" s="19"/>
      <c r="R3" s="20">
        <f t="shared" ref="R3:R26" si="0">(B:B*C:C+D:D*E:E+F:F*G:G+H:H*I:I+J:J*K:K+L:L*M:M+N:N*O:O+P:P*Q:Q)/(C:C+E:E+G:G+I:I+K:K+M:M+O:O+Q:Q)</f>
        <v>79.538461538461533</v>
      </c>
      <c r="S3" s="19">
        <f t="shared" ref="S3:S26" si="1">C:C+E:E+G:G+I:I+K:K+M:M+O:O+Q:Q</f>
        <v>13</v>
      </c>
      <c r="T3" s="19">
        <v>29</v>
      </c>
      <c r="U3" s="16">
        <v>82.56</v>
      </c>
      <c r="V3" s="16">
        <v>4</v>
      </c>
      <c r="W3" s="20">
        <f t="shared" ref="W3:W26" si="2">R3*0.4+U3*0.6</f>
        <v>81.351384615384617</v>
      </c>
      <c r="X3" s="36"/>
      <c r="Y3" s="45"/>
      <c r="Z3" s="46"/>
      <c r="AA3" s="45"/>
      <c r="AB3" s="51"/>
    </row>
    <row r="4" spans="1:28">
      <c r="A4" s="95" t="s">
        <v>162</v>
      </c>
      <c r="B4" s="1">
        <v>84</v>
      </c>
      <c r="C4" s="2">
        <v>1</v>
      </c>
      <c r="D4" s="1">
        <v>79</v>
      </c>
      <c r="E4" s="1">
        <v>3</v>
      </c>
      <c r="F4" s="1">
        <v>71</v>
      </c>
      <c r="G4" s="1">
        <v>2</v>
      </c>
      <c r="H4" s="1">
        <v>84</v>
      </c>
      <c r="I4" s="1">
        <v>2</v>
      </c>
      <c r="J4" s="1">
        <v>82</v>
      </c>
      <c r="K4" s="1">
        <v>2</v>
      </c>
      <c r="L4" s="1">
        <v>83</v>
      </c>
      <c r="M4" s="41" t="s">
        <v>30</v>
      </c>
      <c r="N4" s="1"/>
      <c r="O4" s="1"/>
      <c r="P4" s="42"/>
      <c r="Q4" s="42"/>
      <c r="R4" s="20">
        <f t="shared" si="0"/>
        <v>80.083333333333329</v>
      </c>
      <c r="S4" s="19">
        <f t="shared" si="1"/>
        <v>12</v>
      </c>
      <c r="T4" s="43">
        <v>28</v>
      </c>
      <c r="U4" s="1">
        <v>82.81</v>
      </c>
      <c r="V4" s="16">
        <v>4</v>
      </c>
      <c r="W4" s="20">
        <f t="shared" si="2"/>
        <v>81.719333333333338</v>
      </c>
      <c r="X4" s="45"/>
      <c r="Y4" s="35"/>
      <c r="Z4" s="47"/>
      <c r="AA4" s="35"/>
      <c r="AB4" s="51"/>
    </row>
    <row r="5" spans="1:28">
      <c r="A5" s="95" t="s">
        <v>163</v>
      </c>
      <c r="B5" s="1">
        <v>81</v>
      </c>
      <c r="C5" s="2" t="s">
        <v>29</v>
      </c>
      <c r="D5" s="1">
        <v>74</v>
      </c>
      <c r="E5" s="1">
        <v>2</v>
      </c>
      <c r="F5" s="1">
        <v>80</v>
      </c>
      <c r="G5" s="1">
        <v>2</v>
      </c>
      <c r="H5" s="1">
        <v>78</v>
      </c>
      <c r="I5" s="1">
        <v>2</v>
      </c>
      <c r="J5" s="1">
        <v>81</v>
      </c>
      <c r="K5" s="1">
        <v>2</v>
      </c>
      <c r="L5" s="1">
        <v>79</v>
      </c>
      <c r="M5" s="41" t="s">
        <v>30</v>
      </c>
      <c r="N5" s="1">
        <v>79</v>
      </c>
      <c r="O5" s="1">
        <v>2</v>
      </c>
      <c r="P5" s="42"/>
      <c r="Q5" s="42"/>
      <c r="R5" s="20">
        <f t="shared" si="0"/>
        <v>78.692307692307693</v>
      </c>
      <c r="S5" s="19">
        <f t="shared" si="1"/>
        <v>13</v>
      </c>
      <c r="T5" s="43">
        <v>29</v>
      </c>
      <c r="U5" s="1">
        <v>78.75</v>
      </c>
      <c r="V5" s="16">
        <v>4</v>
      </c>
      <c r="W5" s="20">
        <f t="shared" si="2"/>
        <v>78.726923076923072</v>
      </c>
      <c r="X5" s="45"/>
      <c r="Y5" s="35"/>
      <c r="Z5" s="47"/>
      <c r="AA5" s="35"/>
      <c r="AB5" s="51"/>
    </row>
    <row r="6" spans="1:28" ht="15">
      <c r="A6" s="95" t="s">
        <v>164</v>
      </c>
      <c r="B6" s="1">
        <v>82</v>
      </c>
      <c r="C6" s="106">
        <v>1</v>
      </c>
      <c r="D6" s="2" t="s">
        <v>165</v>
      </c>
      <c r="E6" s="1">
        <v>2</v>
      </c>
      <c r="F6" s="1">
        <v>80</v>
      </c>
      <c r="G6" s="1">
        <v>2</v>
      </c>
      <c r="H6" s="1">
        <v>89</v>
      </c>
      <c r="I6" s="1">
        <v>2</v>
      </c>
      <c r="J6" s="1">
        <v>88</v>
      </c>
      <c r="K6" s="1">
        <v>2</v>
      </c>
      <c r="L6" s="1">
        <v>84</v>
      </c>
      <c r="M6" s="1">
        <v>2</v>
      </c>
      <c r="N6" s="1">
        <v>81</v>
      </c>
      <c r="O6" s="1">
        <v>2</v>
      </c>
      <c r="P6" s="1"/>
      <c r="Q6" s="1"/>
      <c r="R6" s="20">
        <f t="shared" si="0"/>
        <v>84.307692307692307</v>
      </c>
      <c r="S6" s="19">
        <f t="shared" si="1"/>
        <v>13</v>
      </c>
      <c r="T6" s="44">
        <v>29</v>
      </c>
      <c r="U6" s="16">
        <v>85.13</v>
      </c>
      <c r="V6" s="16">
        <v>4</v>
      </c>
      <c r="W6" s="20">
        <f t="shared" si="2"/>
        <v>84.80107692307692</v>
      </c>
      <c r="X6" s="37"/>
      <c r="Y6" s="33"/>
      <c r="Z6" s="33"/>
      <c r="AA6" s="35"/>
      <c r="AB6" s="51"/>
    </row>
    <row r="7" spans="1:28">
      <c r="A7" s="95" t="s">
        <v>166</v>
      </c>
      <c r="B7" s="16">
        <v>83</v>
      </c>
      <c r="C7" s="17" t="s">
        <v>29</v>
      </c>
      <c r="D7" s="16">
        <v>84</v>
      </c>
      <c r="E7" s="16">
        <v>2</v>
      </c>
      <c r="F7" s="16">
        <v>83</v>
      </c>
      <c r="G7" s="17">
        <v>2</v>
      </c>
      <c r="H7" s="17" t="s">
        <v>35</v>
      </c>
      <c r="I7" s="16">
        <v>2</v>
      </c>
      <c r="J7" s="16">
        <v>90</v>
      </c>
      <c r="K7" s="16">
        <v>2</v>
      </c>
      <c r="L7" s="16">
        <v>77</v>
      </c>
      <c r="M7" s="17">
        <v>2</v>
      </c>
      <c r="N7" s="16">
        <v>79</v>
      </c>
      <c r="O7" s="16">
        <v>2</v>
      </c>
      <c r="P7" s="19"/>
      <c r="Q7" s="19"/>
      <c r="R7" s="20">
        <f t="shared" si="0"/>
        <v>81.92307692307692</v>
      </c>
      <c r="S7" s="19">
        <f t="shared" si="1"/>
        <v>13</v>
      </c>
      <c r="T7" s="19">
        <v>29</v>
      </c>
      <c r="U7" s="16">
        <v>82.81</v>
      </c>
      <c r="V7" s="16">
        <v>4</v>
      </c>
      <c r="W7" s="20">
        <f t="shared" si="2"/>
        <v>82.455230769230766</v>
      </c>
      <c r="X7" s="45"/>
      <c r="Y7" s="45"/>
      <c r="Z7" s="47"/>
      <c r="AA7" s="45"/>
      <c r="AB7" s="51"/>
    </row>
    <row r="8" spans="1:28" ht="15">
      <c r="A8" s="95" t="s">
        <v>167</v>
      </c>
      <c r="B8" s="106">
        <v>81</v>
      </c>
      <c r="C8" s="2">
        <v>1</v>
      </c>
      <c r="D8" s="1">
        <v>79</v>
      </c>
      <c r="E8" s="1">
        <v>2</v>
      </c>
      <c r="F8" s="1">
        <v>79</v>
      </c>
      <c r="G8" s="1">
        <v>2</v>
      </c>
      <c r="H8" s="1">
        <v>97</v>
      </c>
      <c r="I8" s="1">
        <v>2</v>
      </c>
      <c r="J8" s="1">
        <v>82</v>
      </c>
      <c r="K8" s="1">
        <v>2</v>
      </c>
      <c r="L8" s="1">
        <v>85</v>
      </c>
      <c r="M8" s="41" t="s">
        <v>30</v>
      </c>
      <c r="N8" s="106">
        <v>81</v>
      </c>
      <c r="O8" s="1">
        <v>2</v>
      </c>
      <c r="P8" s="42"/>
      <c r="Q8" s="42"/>
      <c r="R8" s="20">
        <f t="shared" si="0"/>
        <v>83.615384615384613</v>
      </c>
      <c r="S8" s="19">
        <f t="shared" si="1"/>
        <v>13</v>
      </c>
      <c r="T8" s="43">
        <v>29</v>
      </c>
      <c r="U8" s="1">
        <v>83.63</v>
      </c>
      <c r="V8" s="16">
        <v>4</v>
      </c>
      <c r="W8" s="20">
        <f t="shared" si="2"/>
        <v>83.624153846153845</v>
      </c>
      <c r="X8" s="37"/>
      <c r="Y8" s="35"/>
      <c r="Z8" s="35"/>
      <c r="AA8" s="35"/>
      <c r="AB8" s="51"/>
    </row>
    <row r="9" spans="1:28" ht="15">
      <c r="A9" s="95" t="s">
        <v>168</v>
      </c>
      <c r="B9" s="1">
        <v>78</v>
      </c>
      <c r="C9" s="106">
        <v>1</v>
      </c>
      <c r="D9" s="2" t="s">
        <v>38</v>
      </c>
      <c r="E9" s="1">
        <v>2</v>
      </c>
      <c r="F9" s="1">
        <v>81</v>
      </c>
      <c r="G9" s="1">
        <v>2</v>
      </c>
      <c r="H9" s="1">
        <v>96</v>
      </c>
      <c r="I9" s="1">
        <v>2</v>
      </c>
      <c r="J9" s="1">
        <v>83</v>
      </c>
      <c r="K9" s="1">
        <v>2</v>
      </c>
      <c r="L9" s="1">
        <v>83</v>
      </c>
      <c r="M9" s="1">
        <v>2</v>
      </c>
      <c r="N9" s="1">
        <v>86</v>
      </c>
      <c r="O9" s="1">
        <v>2</v>
      </c>
      <c r="P9" s="1"/>
      <c r="Q9" s="1"/>
      <c r="R9" s="20">
        <f t="shared" si="0"/>
        <v>84.769230769230774</v>
      </c>
      <c r="S9" s="19">
        <f t="shared" si="1"/>
        <v>13</v>
      </c>
      <c r="T9" s="44">
        <v>29</v>
      </c>
      <c r="U9" s="16">
        <v>82.88</v>
      </c>
      <c r="V9" s="16">
        <v>4</v>
      </c>
      <c r="W9" s="20">
        <f t="shared" si="2"/>
        <v>83.635692307692295</v>
      </c>
      <c r="X9" s="37"/>
      <c r="Y9" s="33"/>
      <c r="Z9" s="33"/>
      <c r="AA9" s="35"/>
      <c r="AB9" s="51"/>
    </row>
    <row r="10" spans="1:28">
      <c r="A10" s="95" t="s">
        <v>169</v>
      </c>
      <c r="B10" s="1">
        <v>86</v>
      </c>
      <c r="C10" s="2">
        <v>1</v>
      </c>
      <c r="D10" s="1">
        <v>71</v>
      </c>
      <c r="E10" s="1">
        <v>2</v>
      </c>
      <c r="F10" s="1">
        <v>70</v>
      </c>
      <c r="G10" s="1">
        <v>3</v>
      </c>
      <c r="H10" s="1">
        <v>76</v>
      </c>
      <c r="I10" s="1">
        <v>2</v>
      </c>
      <c r="J10" s="1">
        <v>82</v>
      </c>
      <c r="K10" s="1">
        <v>2</v>
      </c>
      <c r="L10" s="1">
        <v>77</v>
      </c>
      <c r="M10" s="41" t="s">
        <v>170</v>
      </c>
      <c r="N10" s="1"/>
      <c r="O10" s="1"/>
      <c r="P10" s="42"/>
      <c r="Q10" s="42"/>
      <c r="R10" s="20">
        <f t="shared" si="0"/>
        <v>75.666666666666671</v>
      </c>
      <c r="S10" s="19">
        <f t="shared" si="1"/>
        <v>12</v>
      </c>
      <c r="T10" s="43">
        <v>28</v>
      </c>
      <c r="U10" s="1">
        <v>80.81</v>
      </c>
      <c r="V10" s="16">
        <v>4</v>
      </c>
      <c r="W10" s="20">
        <f t="shared" si="2"/>
        <v>78.75266666666667</v>
      </c>
      <c r="X10" s="45"/>
      <c r="Y10" s="35"/>
      <c r="Z10" s="47"/>
      <c r="AA10" s="35"/>
      <c r="AB10" s="51"/>
    </row>
    <row r="11" spans="1:28" ht="15">
      <c r="A11" s="95" t="s">
        <v>171</v>
      </c>
      <c r="B11" s="106">
        <v>78</v>
      </c>
      <c r="C11" s="2" t="s">
        <v>172</v>
      </c>
      <c r="D11" s="1">
        <v>84</v>
      </c>
      <c r="E11" s="1">
        <v>2</v>
      </c>
      <c r="F11" s="1">
        <v>77</v>
      </c>
      <c r="G11" s="1">
        <v>2</v>
      </c>
      <c r="H11" s="1">
        <v>78</v>
      </c>
      <c r="I11" s="1">
        <v>2</v>
      </c>
      <c r="J11" s="1">
        <v>76</v>
      </c>
      <c r="K11" s="1">
        <v>2</v>
      </c>
      <c r="L11" s="1">
        <v>84</v>
      </c>
      <c r="M11" s="41" t="s">
        <v>173</v>
      </c>
      <c r="N11" s="106">
        <v>81</v>
      </c>
      <c r="O11" s="1">
        <v>2</v>
      </c>
      <c r="P11" s="42"/>
      <c r="Q11" s="42"/>
      <c r="R11" s="20">
        <f t="shared" si="0"/>
        <v>79.84615384615384</v>
      </c>
      <c r="S11" s="19">
        <f t="shared" si="1"/>
        <v>13</v>
      </c>
      <c r="T11" s="43">
        <v>29</v>
      </c>
      <c r="U11" s="1">
        <v>79.94</v>
      </c>
      <c r="V11" s="16">
        <v>4</v>
      </c>
      <c r="W11" s="20">
        <f t="shared" si="2"/>
        <v>79.902461538461537</v>
      </c>
      <c r="X11" s="37"/>
      <c r="Y11" s="33"/>
      <c r="Z11" s="33"/>
      <c r="AA11" s="35"/>
      <c r="AB11" s="51"/>
    </row>
    <row r="12" spans="1:28" ht="15">
      <c r="A12" s="95" t="s">
        <v>174</v>
      </c>
      <c r="B12" s="106">
        <v>76</v>
      </c>
      <c r="C12" s="2" t="s">
        <v>172</v>
      </c>
      <c r="D12" s="1">
        <v>81</v>
      </c>
      <c r="E12" s="1">
        <v>2</v>
      </c>
      <c r="F12" s="1">
        <v>84</v>
      </c>
      <c r="G12" s="1">
        <v>2</v>
      </c>
      <c r="H12" s="1">
        <v>80</v>
      </c>
      <c r="I12" s="1">
        <v>2</v>
      </c>
      <c r="J12" s="1">
        <v>77</v>
      </c>
      <c r="K12" s="1">
        <v>2</v>
      </c>
      <c r="L12" s="1">
        <v>76</v>
      </c>
      <c r="M12" s="41" t="s">
        <v>175</v>
      </c>
      <c r="N12" s="106">
        <v>77</v>
      </c>
      <c r="O12" s="1">
        <v>2</v>
      </c>
      <c r="P12" s="42"/>
      <c r="Q12" s="42"/>
      <c r="R12" s="20">
        <f t="shared" si="0"/>
        <v>78.92307692307692</v>
      </c>
      <c r="S12" s="19">
        <f t="shared" si="1"/>
        <v>13</v>
      </c>
      <c r="T12" s="43">
        <v>29</v>
      </c>
      <c r="U12" s="1">
        <v>78.69</v>
      </c>
      <c r="V12" s="16">
        <v>4</v>
      </c>
      <c r="W12" s="20">
        <f t="shared" si="2"/>
        <v>78.783230769230769</v>
      </c>
      <c r="X12" s="37"/>
      <c r="Y12" s="35"/>
      <c r="Z12" s="35"/>
      <c r="AA12" s="35"/>
      <c r="AB12" s="51"/>
    </row>
    <row r="13" spans="1:28" ht="15">
      <c r="A13" s="95">
        <v>181076</v>
      </c>
      <c r="B13" s="2" t="s">
        <v>176</v>
      </c>
      <c r="C13" s="106">
        <v>2</v>
      </c>
      <c r="D13" s="2" t="s">
        <v>177</v>
      </c>
      <c r="E13" s="1">
        <v>1</v>
      </c>
      <c r="F13" s="1">
        <v>86</v>
      </c>
      <c r="G13" s="1">
        <v>2</v>
      </c>
      <c r="H13" s="1">
        <v>84</v>
      </c>
      <c r="I13" s="1">
        <v>2</v>
      </c>
      <c r="J13" s="1">
        <v>75</v>
      </c>
      <c r="K13" s="1">
        <v>2</v>
      </c>
      <c r="L13" s="1">
        <v>80</v>
      </c>
      <c r="M13" s="1">
        <v>2</v>
      </c>
      <c r="N13" s="1">
        <v>74</v>
      </c>
      <c r="O13" s="1">
        <v>2</v>
      </c>
      <c r="P13" s="1"/>
      <c r="Q13" s="1"/>
      <c r="R13" s="20">
        <f t="shared" si="0"/>
        <v>80.15384615384616</v>
      </c>
      <c r="S13" s="19">
        <f t="shared" si="1"/>
        <v>13</v>
      </c>
      <c r="T13" s="44">
        <v>29</v>
      </c>
      <c r="U13" s="16">
        <v>76.81</v>
      </c>
      <c r="V13" s="16">
        <v>4</v>
      </c>
      <c r="W13" s="20">
        <f t="shared" si="2"/>
        <v>78.14753846153846</v>
      </c>
      <c r="X13" s="37"/>
      <c r="Y13" s="33"/>
      <c r="Z13" s="33"/>
      <c r="AA13" s="35"/>
      <c r="AB13" s="51"/>
    </row>
    <row r="14" spans="1:28" ht="15">
      <c r="A14" s="95">
        <v>181077</v>
      </c>
      <c r="B14" s="106">
        <v>84</v>
      </c>
      <c r="C14" s="2" t="s">
        <v>173</v>
      </c>
      <c r="D14" s="1">
        <v>84</v>
      </c>
      <c r="E14" s="1">
        <v>1</v>
      </c>
      <c r="F14" s="1">
        <v>86</v>
      </c>
      <c r="G14" s="1">
        <v>2</v>
      </c>
      <c r="H14" s="1">
        <v>66</v>
      </c>
      <c r="I14" s="1">
        <v>2</v>
      </c>
      <c r="J14" s="1">
        <v>87</v>
      </c>
      <c r="K14" s="1">
        <v>2</v>
      </c>
      <c r="L14" s="1">
        <v>79</v>
      </c>
      <c r="M14" s="41" t="s">
        <v>30</v>
      </c>
      <c r="N14" s="106">
        <v>78</v>
      </c>
      <c r="O14" s="1">
        <v>2</v>
      </c>
      <c r="P14" s="42"/>
      <c r="Q14" s="42"/>
      <c r="R14" s="20">
        <f t="shared" si="0"/>
        <v>80.307692307692307</v>
      </c>
      <c r="S14" s="19">
        <f t="shared" si="1"/>
        <v>13</v>
      </c>
      <c r="T14" s="43">
        <v>29</v>
      </c>
      <c r="U14" s="1">
        <v>77.19</v>
      </c>
      <c r="V14" s="16">
        <v>4</v>
      </c>
      <c r="W14" s="20">
        <f t="shared" si="2"/>
        <v>78.437076923076916</v>
      </c>
      <c r="X14" s="37"/>
      <c r="Y14" s="35"/>
      <c r="Z14" s="35"/>
      <c r="AA14" s="35"/>
      <c r="AB14" s="51"/>
    </row>
    <row r="15" spans="1:28" ht="15">
      <c r="A15" s="95" t="s">
        <v>178</v>
      </c>
      <c r="B15" s="106">
        <v>79</v>
      </c>
      <c r="C15" s="2" t="s">
        <v>172</v>
      </c>
      <c r="D15" s="1">
        <v>82</v>
      </c>
      <c r="E15" s="1">
        <v>2</v>
      </c>
      <c r="F15" s="1">
        <v>85</v>
      </c>
      <c r="G15" s="1">
        <v>2</v>
      </c>
      <c r="H15" s="1">
        <v>87</v>
      </c>
      <c r="I15" s="1">
        <v>2</v>
      </c>
      <c r="J15" s="1">
        <v>83</v>
      </c>
      <c r="K15" s="1">
        <v>2</v>
      </c>
      <c r="L15" s="1">
        <v>80</v>
      </c>
      <c r="M15" s="41" t="s">
        <v>175</v>
      </c>
      <c r="N15" s="106"/>
      <c r="O15" s="1"/>
      <c r="P15" s="42"/>
      <c r="Q15" s="42"/>
      <c r="R15" s="20">
        <f t="shared" si="0"/>
        <v>83</v>
      </c>
      <c r="S15" s="19">
        <f t="shared" si="1"/>
        <v>11</v>
      </c>
      <c r="T15" s="43">
        <v>29</v>
      </c>
      <c r="U15" s="1">
        <v>80.83</v>
      </c>
      <c r="V15" s="16">
        <v>4</v>
      </c>
      <c r="W15" s="20">
        <f t="shared" si="2"/>
        <v>81.698000000000008</v>
      </c>
      <c r="X15" s="37"/>
      <c r="Y15" s="35"/>
      <c r="Z15" s="35"/>
      <c r="AA15" s="35"/>
      <c r="AB15" s="51"/>
    </row>
    <row r="16" spans="1:28" ht="15">
      <c r="A16" s="95" t="s">
        <v>179</v>
      </c>
      <c r="B16" s="106">
        <v>79</v>
      </c>
      <c r="C16" s="2" t="s">
        <v>180</v>
      </c>
      <c r="D16" s="1">
        <v>89</v>
      </c>
      <c r="E16" s="1">
        <v>2</v>
      </c>
      <c r="F16" s="1">
        <v>87</v>
      </c>
      <c r="G16" s="1">
        <v>2</v>
      </c>
      <c r="H16" s="1">
        <v>79</v>
      </c>
      <c r="I16" s="1">
        <v>2</v>
      </c>
      <c r="J16" s="1">
        <v>76</v>
      </c>
      <c r="K16" s="1">
        <v>2</v>
      </c>
      <c r="L16" s="1">
        <v>77</v>
      </c>
      <c r="M16" s="41" t="s">
        <v>172</v>
      </c>
      <c r="N16" s="106"/>
      <c r="O16" s="1"/>
      <c r="P16" s="42"/>
      <c r="Q16" s="42"/>
      <c r="R16" s="20">
        <f t="shared" si="0"/>
        <v>81.8</v>
      </c>
      <c r="S16" s="19">
        <f t="shared" si="1"/>
        <v>10</v>
      </c>
      <c r="T16" s="43">
        <v>28</v>
      </c>
      <c r="U16" s="1">
        <v>83.11</v>
      </c>
      <c r="V16" s="16">
        <v>4</v>
      </c>
      <c r="W16" s="20">
        <f t="shared" si="2"/>
        <v>82.585999999999999</v>
      </c>
      <c r="X16" s="37"/>
      <c r="Y16" s="33"/>
      <c r="Z16" s="33"/>
      <c r="AA16" s="35"/>
      <c r="AB16" s="51"/>
    </row>
    <row r="17" spans="1:28" ht="15">
      <c r="A17" s="95" t="s">
        <v>181</v>
      </c>
      <c r="B17" s="106">
        <v>77</v>
      </c>
      <c r="C17" s="2" t="s">
        <v>32</v>
      </c>
      <c r="D17" s="1">
        <v>75</v>
      </c>
      <c r="E17" s="1">
        <v>1</v>
      </c>
      <c r="F17" s="1">
        <v>85</v>
      </c>
      <c r="G17" s="1">
        <v>2</v>
      </c>
      <c r="H17" s="1">
        <v>77</v>
      </c>
      <c r="I17" s="1">
        <v>2</v>
      </c>
      <c r="J17" s="1">
        <v>80</v>
      </c>
      <c r="K17" s="1">
        <v>2</v>
      </c>
      <c r="L17" s="1"/>
      <c r="M17" s="41"/>
      <c r="N17" s="106"/>
      <c r="O17" s="1"/>
      <c r="P17" s="42"/>
      <c r="Q17" s="42"/>
      <c r="R17" s="20">
        <f t="shared" si="0"/>
        <v>79</v>
      </c>
      <c r="S17" s="19">
        <f t="shared" si="1"/>
        <v>10</v>
      </c>
      <c r="T17" s="43">
        <v>28</v>
      </c>
      <c r="U17" s="1">
        <v>80.39</v>
      </c>
      <c r="V17" s="16">
        <v>4</v>
      </c>
      <c r="W17" s="20">
        <f t="shared" si="2"/>
        <v>79.834000000000003</v>
      </c>
      <c r="X17" s="37"/>
      <c r="Y17" s="35"/>
      <c r="Z17" s="35"/>
      <c r="AA17" s="35"/>
      <c r="AB17" s="51"/>
    </row>
    <row r="18" spans="1:28" ht="15">
      <c r="A18" s="95" t="s">
        <v>182</v>
      </c>
      <c r="B18" s="1">
        <v>80</v>
      </c>
      <c r="C18" s="106">
        <v>1</v>
      </c>
      <c r="D18" s="2" t="s">
        <v>38</v>
      </c>
      <c r="E18" s="1">
        <v>2</v>
      </c>
      <c r="F18" s="1">
        <v>82</v>
      </c>
      <c r="G18" s="1">
        <v>2</v>
      </c>
      <c r="H18" s="1">
        <v>85</v>
      </c>
      <c r="I18" s="1">
        <v>2</v>
      </c>
      <c r="J18" s="1">
        <v>77</v>
      </c>
      <c r="K18" s="1">
        <v>2</v>
      </c>
      <c r="L18" s="1">
        <v>85</v>
      </c>
      <c r="M18" s="1">
        <v>2</v>
      </c>
      <c r="N18" s="1"/>
      <c r="O18" s="1"/>
      <c r="P18" s="1"/>
      <c r="Q18" s="1"/>
      <c r="R18" s="20">
        <f t="shared" si="0"/>
        <v>82.181818181818187</v>
      </c>
      <c r="S18" s="19">
        <f t="shared" si="1"/>
        <v>11</v>
      </c>
      <c r="T18" s="44">
        <v>29</v>
      </c>
      <c r="U18" s="16">
        <v>82.39</v>
      </c>
      <c r="V18" s="16">
        <v>4</v>
      </c>
      <c r="W18" s="20">
        <f t="shared" si="2"/>
        <v>82.306727272727272</v>
      </c>
      <c r="X18" s="37"/>
      <c r="Y18" s="35"/>
      <c r="Z18" s="35"/>
      <c r="AA18" s="35"/>
      <c r="AB18" s="51"/>
    </row>
    <row r="19" spans="1:28" ht="15">
      <c r="A19" s="95" t="s">
        <v>183</v>
      </c>
      <c r="B19" s="106">
        <v>81</v>
      </c>
      <c r="C19" s="2" t="s">
        <v>175</v>
      </c>
      <c r="D19" s="1">
        <v>75</v>
      </c>
      <c r="E19" s="1">
        <v>1</v>
      </c>
      <c r="F19" s="1">
        <v>80</v>
      </c>
      <c r="G19" s="1">
        <v>2</v>
      </c>
      <c r="H19" s="1">
        <v>66</v>
      </c>
      <c r="I19" s="1">
        <v>2</v>
      </c>
      <c r="J19" s="1">
        <v>81</v>
      </c>
      <c r="K19" s="1">
        <v>2</v>
      </c>
      <c r="L19" s="1">
        <v>78</v>
      </c>
      <c r="M19" s="41" t="s">
        <v>170</v>
      </c>
      <c r="N19" s="106"/>
      <c r="O19" s="1"/>
      <c r="P19" s="42"/>
      <c r="Q19" s="42"/>
      <c r="R19" s="20">
        <f t="shared" si="0"/>
        <v>77</v>
      </c>
      <c r="S19" s="19">
        <f t="shared" si="1"/>
        <v>11</v>
      </c>
      <c r="T19" s="43">
        <v>28</v>
      </c>
      <c r="U19" s="1">
        <v>78</v>
      </c>
      <c r="V19" s="16">
        <v>4</v>
      </c>
      <c r="W19" s="20">
        <f t="shared" si="2"/>
        <v>77.599999999999994</v>
      </c>
      <c r="X19" s="37"/>
      <c r="Y19" s="35"/>
      <c r="Z19" s="35"/>
      <c r="AA19" s="35"/>
      <c r="AB19" s="51"/>
    </row>
    <row r="20" spans="1:28" ht="15">
      <c r="A20" s="95" t="s">
        <v>184</v>
      </c>
      <c r="B20" s="1">
        <v>79</v>
      </c>
      <c r="C20" s="106">
        <v>1</v>
      </c>
      <c r="D20" s="2" t="s">
        <v>185</v>
      </c>
      <c r="E20" s="1">
        <v>2</v>
      </c>
      <c r="F20" s="1">
        <v>79</v>
      </c>
      <c r="G20" s="1">
        <v>2</v>
      </c>
      <c r="H20" s="1">
        <v>86</v>
      </c>
      <c r="I20" s="1">
        <v>2</v>
      </c>
      <c r="J20" s="1">
        <v>77</v>
      </c>
      <c r="K20" s="1">
        <v>2</v>
      </c>
      <c r="L20" s="1">
        <v>75</v>
      </c>
      <c r="M20" s="1">
        <v>2</v>
      </c>
      <c r="N20" s="1"/>
      <c r="O20" s="1"/>
      <c r="P20" s="1"/>
      <c r="Q20" s="1"/>
      <c r="R20" s="20">
        <f t="shared" si="0"/>
        <v>78.272727272727266</v>
      </c>
      <c r="S20" s="19">
        <f t="shared" si="1"/>
        <v>11</v>
      </c>
      <c r="T20" s="44">
        <v>29</v>
      </c>
      <c r="U20" s="16">
        <v>82.83</v>
      </c>
      <c r="V20" s="16">
        <v>4</v>
      </c>
      <c r="W20" s="20">
        <f t="shared" si="2"/>
        <v>81.007090909090905</v>
      </c>
      <c r="X20" s="37"/>
      <c r="Y20" s="33"/>
      <c r="Z20" s="33"/>
      <c r="AA20" s="35"/>
      <c r="AB20" s="51"/>
    </row>
    <row r="21" spans="1:28" ht="15">
      <c r="A21" s="95" t="s">
        <v>186</v>
      </c>
      <c r="B21" s="2" t="s">
        <v>187</v>
      </c>
      <c r="C21" s="106">
        <v>1</v>
      </c>
      <c r="D21" s="2" t="s">
        <v>188</v>
      </c>
      <c r="E21" s="1">
        <v>2</v>
      </c>
      <c r="F21" s="1">
        <v>79</v>
      </c>
      <c r="G21" s="1">
        <v>2</v>
      </c>
      <c r="H21" s="1">
        <v>84</v>
      </c>
      <c r="I21" s="1">
        <v>2</v>
      </c>
      <c r="J21" s="1">
        <v>78</v>
      </c>
      <c r="K21" s="1">
        <v>2</v>
      </c>
      <c r="L21" s="1">
        <v>73</v>
      </c>
      <c r="M21" s="1">
        <v>2</v>
      </c>
      <c r="N21" s="1"/>
      <c r="O21" s="1"/>
      <c r="P21" s="1"/>
      <c r="Q21" s="1"/>
      <c r="R21" s="20">
        <f t="shared" si="0"/>
        <v>78.818181818181813</v>
      </c>
      <c r="S21" s="19">
        <f t="shared" si="1"/>
        <v>11</v>
      </c>
      <c r="T21" s="44">
        <v>29</v>
      </c>
      <c r="U21" s="16">
        <v>75.89</v>
      </c>
      <c r="V21" s="16">
        <v>4</v>
      </c>
      <c r="W21" s="20">
        <f t="shared" si="2"/>
        <v>77.061272727272723</v>
      </c>
      <c r="X21" s="37"/>
      <c r="Y21" s="33"/>
      <c r="Z21" s="33"/>
      <c r="AA21" s="35"/>
      <c r="AB21" s="51"/>
    </row>
    <row r="22" spans="1:28" ht="15">
      <c r="A22" s="95" t="s">
        <v>189</v>
      </c>
      <c r="B22" s="106">
        <v>77</v>
      </c>
      <c r="C22" s="2" t="s">
        <v>172</v>
      </c>
      <c r="D22" s="1">
        <v>86</v>
      </c>
      <c r="E22" s="1">
        <v>2</v>
      </c>
      <c r="F22" s="1">
        <v>82</v>
      </c>
      <c r="G22" s="1">
        <v>2</v>
      </c>
      <c r="H22" s="1">
        <v>67</v>
      </c>
      <c r="I22" s="1">
        <v>2</v>
      </c>
      <c r="J22" s="1">
        <v>83</v>
      </c>
      <c r="K22" s="1">
        <v>2</v>
      </c>
      <c r="L22" s="1">
        <v>75</v>
      </c>
      <c r="M22" s="41" t="s">
        <v>173</v>
      </c>
      <c r="N22" s="106"/>
      <c r="O22" s="1"/>
      <c r="P22" s="42"/>
      <c r="Q22" s="42"/>
      <c r="R22" s="20">
        <f t="shared" si="0"/>
        <v>78.454545454545453</v>
      </c>
      <c r="S22" s="19">
        <f t="shared" si="1"/>
        <v>11</v>
      </c>
      <c r="T22" s="43">
        <v>28</v>
      </c>
      <c r="U22" s="1">
        <v>79.180000000000007</v>
      </c>
      <c r="V22" s="16">
        <v>4</v>
      </c>
      <c r="W22" s="20">
        <f t="shared" si="2"/>
        <v>78.889818181818185</v>
      </c>
      <c r="X22" s="37"/>
      <c r="Y22" s="33"/>
      <c r="Z22" s="33"/>
      <c r="AA22" s="35"/>
      <c r="AB22" s="51"/>
    </row>
    <row r="23" spans="1:28" ht="15">
      <c r="A23" s="95" t="s">
        <v>190</v>
      </c>
      <c r="B23" s="17" t="s">
        <v>191</v>
      </c>
      <c r="C23" s="107">
        <v>2</v>
      </c>
      <c r="D23" s="17" t="s">
        <v>192</v>
      </c>
      <c r="E23" s="16">
        <v>1</v>
      </c>
      <c r="F23" s="17" t="s">
        <v>31</v>
      </c>
      <c r="G23" s="17" t="s">
        <v>30</v>
      </c>
      <c r="H23" s="17" t="s">
        <v>37</v>
      </c>
      <c r="I23" s="17" t="s">
        <v>175</v>
      </c>
      <c r="J23" s="17" t="s">
        <v>188</v>
      </c>
      <c r="K23" s="17" t="s">
        <v>30</v>
      </c>
      <c r="L23" s="17" t="s">
        <v>193</v>
      </c>
      <c r="M23" s="21">
        <v>2</v>
      </c>
      <c r="N23" s="21"/>
      <c r="O23" s="21"/>
      <c r="P23" s="21"/>
      <c r="Q23" s="21"/>
      <c r="R23" s="20">
        <f t="shared" si="0"/>
        <v>79.181818181818187</v>
      </c>
      <c r="S23" s="19">
        <f t="shared" si="1"/>
        <v>11</v>
      </c>
      <c r="T23" s="19">
        <v>28</v>
      </c>
      <c r="U23" s="16">
        <v>79.41</v>
      </c>
      <c r="V23" s="16">
        <v>4</v>
      </c>
      <c r="W23" s="20">
        <f t="shared" si="2"/>
        <v>79.318727272727273</v>
      </c>
      <c r="X23" s="39"/>
      <c r="Y23" s="45"/>
      <c r="Z23" s="45"/>
      <c r="AA23" s="45"/>
      <c r="AB23" s="51"/>
    </row>
    <row r="24" spans="1:28" ht="15">
      <c r="A24" s="95" t="s">
        <v>194</v>
      </c>
      <c r="B24" s="106">
        <v>81</v>
      </c>
      <c r="C24" s="2" t="s">
        <v>172</v>
      </c>
      <c r="D24" s="1">
        <v>81</v>
      </c>
      <c r="E24" s="1">
        <v>2</v>
      </c>
      <c r="F24" s="1">
        <v>77</v>
      </c>
      <c r="G24" s="1">
        <v>2</v>
      </c>
      <c r="H24" s="1">
        <v>78</v>
      </c>
      <c r="I24" s="1">
        <v>2</v>
      </c>
      <c r="J24" s="1">
        <v>79</v>
      </c>
      <c r="K24" s="1">
        <v>2</v>
      </c>
      <c r="L24" s="1">
        <v>78</v>
      </c>
      <c r="M24" s="41" t="s">
        <v>30</v>
      </c>
      <c r="N24" s="106"/>
      <c r="O24" s="1"/>
      <c r="P24" s="42"/>
      <c r="Q24" s="42"/>
      <c r="R24" s="20">
        <f t="shared" si="0"/>
        <v>78.818181818181813</v>
      </c>
      <c r="S24" s="19">
        <f t="shared" si="1"/>
        <v>11</v>
      </c>
      <c r="T24" s="43">
        <v>28</v>
      </c>
      <c r="U24" s="1">
        <v>82.18</v>
      </c>
      <c r="V24" s="16">
        <v>4</v>
      </c>
      <c r="W24" s="20">
        <f t="shared" si="2"/>
        <v>80.835272727272724</v>
      </c>
      <c r="X24" s="37"/>
      <c r="Y24" s="35"/>
      <c r="Z24" s="35"/>
      <c r="AA24" s="35"/>
      <c r="AB24" s="51"/>
    </row>
    <row r="25" spans="1:28" ht="15">
      <c r="A25" s="95" t="s">
        <v>195</v>
      </c>
      <c r="B25" s="107">
        <v>70</v>
      </c>
      <c r="C25" s="17" t="s">
        <v>172</v>
      </c>
      <c r="D25" s="16">
        <v>78</v>
      </c>
      <c r="E25" s="16">
        <v>2</v>
      </c>
      <c r="F25" s="16">
        <v>84</v>
      </c>
      <c r="G25" s="16">
        <v>2</v>
      </c>
      <c r="H25" s="16">
        <v>77</v>
      </c>
      <c r="I25" s="16">
        <v>2</v>
      </c>
      <c r="J25" s="16">
        <v>82</v>
      </c>
      <c r="K25" s="16">
        <v>2</v>
      </c>
      <c r="L25" s="16">
        <v>73</v>
      </c>
      <c r="M25" s="18" t="s">
        <v>196</v>
      </c>
      <c r="N25" s="107"/>
      <c r="O25" s="16"/>
      <c r="P25" s="19"/>
      <c r="Q25" s="19"/>
      <c r="R25" s="20">
        <f t="shared" si="0"/>
        <v>78</v>
      </c>
      <c r="S25" s="19">
        <f t="shared" si="1"/>
        <v>11</v>
      </c>
      <c r="T25" s="19">
        <v>29</v>
      </c>
      <c r="U25" s="16">
        <v>73.33</v>
      </c>
      <c r="V25" s="16">
        <v>4</v>
      </c>
      <c r="W25" s="20">
        <f t="shared" si="2"/>
        <v>75.198000000000008</v>
      </c>
      <c r="X25" s="37"/>
      <c r="Y25" s="45"/>
      <c r="Z25" s="45"/>
      <c r="AA25" s="45"/>
      <c r="AB25" s="51"/>
    </row>
    <row r="26" spans="1:28" ht="15">
      <c r="A26" s="95" t="s">
        <v>197</v>
      </c>
      <c r="B26" s="107">
        <v>79</v>
      </c>
      <c r="C26" s="17" t="s">
        <v>175</v>
      </c>
      <c r="D26" s="16">
        <v>75</v>
      </c>
      <c r="E26" s="16">
        <v>2</v>
      </c>
      <c r="F26" s="16">
        <v>80</v>
      </c>
      <c r="G26" s="16">
        <v>1</v>
      </c>
      <c r="H26" s="16">
        <v>82</v>
      </c>
      <c r="I26" s="16">
        <v>2</v>
      </c>
      <c r="J26" s="16">
        <v>86</v>
      </c>
      <c r="K26" s="16">
        <v>2</v>
      </c>
      <c r="L26" s="16">
        <v>77</v>
      </c>
      <c r="M26" s="18" t="s">
        <v>30</v>
      </c>
      <c r="N26" s="107"/>
      <c r="O26" s="16"/>
      <c r="P26" s="19"/>
      <c r="Q26" s="19"/>
      <c r="R26" s="20">
        <f t="shared" si="0"/>
        <v>79.818181818181813</v>
      </c>
      <c r="S26" s="19">
        <f t="shared" si="1"/>
        <v>11</v>
      </c>
      <c r="T26" s="19">
        <v>28</v>
      </c>
      <c r="U26" s="16">
        <v>76.290000000000006</v>
      </c>
      <c r="V26" s="16">
        <v>4</v>
      </c>
      <c r="W26" s="20">
        <f t="shared" si="2"/>
        <v>77.701272727272723</v>
      </c>
      <c r="X26" s="37"/>
      <c r="Y26" s="45"/>
      <c r="Z26" s="45"/>
      <c r="AA26" s="45"/>
      <c r="AB26" s="51"/>
    </row>
  </sheetData>
  <autoFilter ref="A1:AB2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4:AC27">
      <sortCondition ref="A1:A27"/>
    </sortState>
  </autoFilter>
  <mergeCells count="13">
    <mergeCell ref="T1:T2"/>
    <mergeCell ref="A1:A2"/>
    <mergeCell ref="B1:Q1"/>
    <mergeCell ref="R1:R2"/>
    <mergeCell ref="S1:S2"/>
    <mergeCell ref="AA1:AA2"/>
    <mergeCell ref="AB1:AB2"/>
    <mergeCell ref="U1:U2"/>
    <mergeCell ref="V1:V2"/>
    <mergeCell ref="W1:W2"/>
    <mergeCell ref="X1:X2"/>
    <mergeCell ref="Y1:Y2"/>
    <mergeCell ref="Z1:Z2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58"/>
  <sheetViews>
    <sheetView zoomScale="55" zoomScaleNormal="55" workbookViewId="0">
      <selection activeCell="B2" sqref="B1:B1048576"/>
    </sheetView>
  </sheetViews>
  <sheetFormatPr defaultRowHeight="14.25"/>
  <cols>
    <col min="22" max="22" width="11" customWidth="1"/>
  </cols>
  <sheetData>
    <row r="1" spans="1:28" ht="15">
      <c r="A1" s="132" t="s">
        <v>0</v>
      </c>
      <c r="B1" s="132" t="s">
        <v>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0" t="s">
        <v>46</v>
      </c>
      <c r="S1" s="135" t="s">
        <v>2</v>
      </c>
      <c r="T1" s="128" t="s">
        <v>20</v>
      </c>
      <c r="U1" s="130" t="s">
        <v>21</v>
      </c>
      <c r="V1" s="132" t="s">
        <v>1</v>
      </c>
      <c r="W1" s="134" t="s">
        <v>23</v>
      </c>
      <c r="X1" s="124" t="s">
        <v>24</v>
      </c>
      <c r="Y1" s="124" t="s">
        <v>150</v>
      </c>
      <c r="Z1" s="124" t="s">
        <v>28</v>
      </c>
      <c r="AA1" s="122" t="s">
        <v>27</v>
      </c>
      <c r="AB1" s="126" t="s">
        <v>26</v>
      </c>
    </row>
    <row r="2" spans="1:28" ht="14.25" customHeight="1">
      <c r="A2" s="133"/>
      <c r="B2" s="104" t="s">
        <v>4</v>
      </c>
      <c r="C2" s="104" t="s">
        <v>6</v>
      </c>
      <c r="D2" s="104" t="s">
        <v>5</v>
      </c>
      <c r="E2" s="104" t="s">
        <v>7</v>
      </c>
      <c r="F2" s="104" t="s">
        <v>8</v>
      </c>
      <c r="G2" s="104" t="s">
        <v>9</v>
      </c>
      <c r="H2" s="104" t="s">
        <v>10</v>
      </c>
      <c r="I2" s="104" t="s">
        <v>11</v>
      </c>
      <c r="J2" s="104" t="s">
        <v>12</v>
      </c>
      <c r="K2" s="104" t="s">
        <v>13</v>
      </c>
      <c r="L2" s="104" t="s">
        <v>14</v>
      </c>
      <c r="M2" s="105" t="s">
        <v>15</v>
      </c>
      <c r="N2" s="105" t="s">
        <v>16</v>
      </c>
      <c r="O2" s="105" t="s">
        <v>17</v>
      </c>
      <c r="P2" s="105" t="s">
        <v>18</v>
      </c>
      <c r="Q2" s="105" t="s">
        <v>19</v>
      </c>
      <c r="R2" s="131"/>
      <c r="S2" s="136"/>
      <c r="T2" s="129"/>
      <c r="U2" s="131"/>
      <c r="V2" s="133"/>
      <c r="W2" s="133"/>
      <c r="X2" s="155"/>
      <c r="Y2" s="155"/>
      <c r="Z2" s="155"/>
      <c r="AA2" s="154"/>
      <c r="AB2" s="160"/>
    </row>
    <row r="3" spans="1:28" ht="13.9" customHeight="1">
      <c r="A3" s="95" t="s">
        <v>399</v>
      </c>
      <c r="B3" s="95" t="s">
        <v>454</v>
      </c>
      <c r="C3" s="95">
        <v>1</v>
      </c>
      <c r="D3" s="95">
        <v>84</v>
      </c>
      <c r="E3" s="95">
        <v>3</v>
      </c>
      <c r="F3" s="95">
        <v>77</v>
      </c>
      <c r="G3" s="95">
        <v>3</v>
      </c>
      <c r="H3" s="95">
        <v>78</v>
      </c>
      <c r="I3" s="95">
        <v>3</v>
      </c>
      <c r="J3" s="95">
        <v>82</v>
      </c>
      <c r="K3" s="95" t="s">
        <v>474</v>
      </c>
      <c r="L3" s="95">
        <v>81</v>
      </c>
      <c r="M3" s="95">
        <v>3</v>
      </c>
      <c r="N3" s="95">
        <v>85</v>
      </c>
      <c r="O3" s="95" t="s">
        <v>475</v>
      </c>
      <c r="P3" s="95"/>
      <c r="Q3" s="95"/>
      <c r="R3" s="20">
        <f t="shared" ref="R3:R26" si="0">(B:B*C:C+D:D*E:E+F:F*G:G+H:H*I:I+J:J*K:K+L:L*M:M+N:N*O:O+P:P*Q:Q)/(C:C+E:E+G:G+I:I+K:K+M:M+O:O+Q:Q)</f>
        <v>80.611111111111114</v>
      </c>
      <c r="S3" s="19">
        <f>C:C+E:E+G:G+I:I+K:K+M:M+O:O+Q:Q</f>
        <v>18</v>
      </c>
      <c r="T3" s="19"/>
      <c r="U3" s="16" t="s">
        <v>478</v>
      </c>
      <c r="V3" s="16" t="s">
        <v>473</v>
      </c>
      <c r="W3" s="20">
        <f t="shared" ref="W3:W26" si="1">R3*0.4+U3*0.6</f>
        <v>81.078444444444443</v>
      </c>
      <c r="X3" s="95"/>
      <c r="Y3" s="95"/>
      <c r="Z3" s="95"/>
      <c r="AA3" s="95"/>
      <c r="AB3" s="95"/>
    </row>
    <row r="4" spans="1:28" ht="13.9" customHeight="1">
      <c r="A4" s="95" t="s">
        <v>409</v>
      </c>
      <c r="B4" s="95" t="s">
        <v>462</v>
      </c>
      <c r="C4" s="95">
        <v>1</v>
      </c>
      <c r="D4" s="95">
        <v>80</v>
      </c>
      <c r="E4" s="95">
        <v>3</v>
      </c>
      <c r="F4" s="95">
        <v>79</v>
      </c>
      <c r="G4" s="95">
        <v>3</v>
      </c>
      <c r="H4" s="95">
        <v>80</v>
      </c>
      <c r="I4" s="95">
        <v>3</v>
      </c>
      <c r="J4" s="95">
        <v>82</v>
      </c>
      <c r="K4" s="95" t="s">
        <v>474</v>
      </c>
      <c r="L4" s="95">
        <v>77</v>
      </c>
      <c r="M4" s="95">
        <v>3</v>
      </c>
      <c r="N4" s="95">
        <v>76</v>
      </c>
      <c r="O4" s="95" t="s">
        <v>475</v>
      </c>
      <c r="P4" s="95"/>
      <c r="Q4" s="95"/>
      <c r="R4" s="20">
        <f t="shared" si="0"/>
        <v>78.833333333333329</v>
      </c>
      <c r="S4" s="19">
        <f t="shared" ref="S4:S26" si="2">C:C+E:E+G:G+I:I+K:K+M:M+O:O+Q:Q</f>
        <v>18</v>
      </c>
      <c r="T4" s="43"/>
      <c r="U4" s="1" t="s">
        <v>479</v>
      </c>
      <c r="V4" s="16" t="s">
        <v>473</v>
      </c>
      <c r="W4" s="20">
        <f t="shared" si="1"/>
        <v>80.655333333333331</v>
      </c>
      <c r="X4" s="95"/>
      <c r="Y4" s="95"/>
      <c r="Z4" s="95"/>
      <c r="AA4" s="95"/>
      <c r="AB4" s="95"/>
    </row>
    <row r="5" spans="1:28" ht="13.9" customHeight="1">
      <c r="A5" s="95" t="s">
        <v>410</v>
      </c>
      <c r="B5" s="95" t="s">
        <v>458</v>
      </c>
      <c r="C5" s="95">
        <v>1</v>
      </c>
      <c r="D5" s="95">
        <v>87</v>
      </c>
      <c r="E5" s="95">
        <v>3</v>
      </c>
      <c r="F5" s="95">
        <v>80</v>
      </c>
      <c r="G5" s="95">
        <v>3</v>
      </c>
      <c r="H5" s="95">
        <v>76</v>
      </c>
      <c r="I5" s="95">
        <v>3</v>
      </c>
      <c r="J5" s="95">
        <v>82</v>
      </c>
      <c r="K5" s="95" t="s">
        <v>474</v>
      </c>
      <c r="L5" s="95">
        <v>83</v>
      </c>
      <c r="M5" s="95">
        <v>3</v>
      </c>
      <c r="N5" s="95">
        <v>85</v>
      </c>
      <c r="O5" s="95" t="s">
        <v>475</v>
      </c>
      <c r="P5" s="95"/>
      <c r="Q5" s="95"/>
      <c r="R5" s="20">
        <f t="shared" si="0"/>
        <v>81.944444444444443</v>
      </c>
      <c r="S5" s="19">
        <f t="shared" si="2"/>
        <v>18</v>
      </c>
      <c r="T5" s="43"/>
      <c r="U5" s="1" t="s">
        <v>470</v>
      </c>
      <c r="V5" s="16" t="s">
        <v>473</v>
      </c>
      <c r="W5" s="20">
        <f t="shared" si="1"/>
        <v>82.11577777777778</v>
      </c>
      <c r="X5" s="95"/>
      <c r="Y5" s="95"/>
      <c r="Z5" s="95"/>
      <c r="AA5" s="95"/>
      <c r="AB5" s="95"/>
    </row>
    <row r="6" spans="1:28" ht="13.9" customHeight="1">
      <c r="A6" s="95" t="s">
        <v>411</v>
      </c>
      <c r="B6" s="95" t="s">
        <v>453</v>
      </c>
      <c r="C6" s="95">
        <v>1</v>
      </c>
      <c r="D6" s="95">
        <v>84</v>
      </c>
      <c r="E6" s="95">
        <v>3</v>
      </c>
      <c r="F6" s="95">
        <v>81</v>
      </c>
      <c r="G6" s="95">
        <v>3</v>
      </c>
      <c r="H6" s="95">
        <v>80</v>
      </c>
      <c r="I6" s="95">
        <v>3</v>
      </c>
      <c r="J6" s="95">
        <v>82</v>
      </c>
      <c r="K6" s="95" t="s">
        <v>474</v>
      </c>
      <c r="L6" s="95">
        <v>85</v>
      </c>
      <c r="M6" s="95">
        <v>3</v>
      </c>
      <c r="N6" s="95">
        <v>81</v>
      </c>
      <c r="O6" s="95" t="s">
        <v>475</v>
      </c>
      <c r="P6" s="95"/>
      <c r="Q6" s="95"/>
      <c r="R6" s="20">
        <f t="shared" si="0"/>
        <v>82.388888888888886</v>
      </c>
      <c r="S6" s="19">
        <f t="shared" si="2"/>
        <v>18</v>
      </c>
      <c r="T6" s="44"/>
      <c r="U6" s="16" t="s">
        <v>480</v>
      </c>
      <c r="V6" s="16" t="s">
        <v>473</v>
      </c>
      <c r="W6" s="20">
        <f t="shared" si="1"/>
        <v>81.693555555555548</v>
      </c>
      <c r="X6" s="95"/>
      <c r="Y6" s="95"/>
      <c r="Z6" s="95"/>
      <c r="AA6" s="95"/>
      <c r="AB6" s="95"/>
    </row>
    <row r="7" spans="1:28" ht="13.9" customHeight="1">
      <c r="A7" s="95" t="s">
        <v>412</v>
      </c>
      <c r="B7" s="95" t="s">
        <v>463</v>
      </c>
      <c r="C7" s="95">
        <v>1</v>
      </c>
      <c r="D7" s="95">
        <v>76</v>
      </c>
      <c r="E7" s="95">
        <v>3</v>
      </c>
      <c r="F7" s="95">
        <v>75</v>
      </c>
      <c r="G7" s="95">
        <v>3</v>
      </c>
      <c r="H7" s="95">
        <v>82</v>
      </c>
      <c r="I7" s="95">
        <v>3</v>
      </c>
      <c r="J7" s="95">
        <v>80</v>
      </c>
      <c r="K7" s="95" t="s">
        <v>474</v>
      </c>
      <c r="L7" s="95">
        <v>76</v>
      </c>
      <c r="M7" s="95">
        <v>3</v>
      </c>
      <c r="N7" s="95">
        <v>81</v>
      </c>
      <c r="O7" s="95" t="s">
        <v>475</v>
      </c>
      <c r="P7" s="95"/>
      <c r="Q7" s="95"/>
      <c r="R7" s="20">
        <f t="shared" si="0"/>
        <v>77.5</v>
      </c>
      <c r="S7" s="19">
        <f t="shared" si="2"/>
        <v>18</v>
      </c>
      <c r="T7" s="19"/>
      <c r="U7" s="16" t="s">
        <v>481</v>
      </c>
      <c r="V7" s="16" t="s">
        <v>473</v>
      </c>
      <c r="W7" s="20">
        <f t="shared" si="1"/>
        <v>76.990000000000009</v>
      </c>
      <c r="X7" s="95"/>
      <c r="Y7" s="95"/>
      <c r="Z7" s="95"/>
      <c r="AA7" s="95"/>
      <c r="AB7" s="95"/>
    </row>
    <row r="8" spans="1:28" ht="13.9" customHeight="1">
      <c r="A8" s="95" t="s">
        <v>413</v>
      </c>
      <c r="B8" s="95" t="s">
        <v>456</v>
      </c>
      <c r="C8" s="95">
        <v>1</v>
      </c>
      <c r="D8" s="95">
        <v>74</v>
      </c>
      <c r="E8" s="95">
        <v>3</v>
      </c>
      <c r="F8" s="95">
        <v>80</v>
      </c>
      <c r="G8" s="95">
        <v>3</v>
      </c>
      <c r="H8" s="95">
        <v>82</v>
      </c>
      <c r="I8" s="95">
        <v>3</v>
      </c>
      <c r="J8" s="95">
        <v>82</v>
      </c>
      <c r="K8" s="95" t="s">
        <v>474</v>
      </c>
      <c r="L8" s="95">
        <v>80</v>
      </c>
      <c r="M8" s="95">
        <v>3</v>
      </c>
      <c r="N8" s="95">
        <v>85</v>
      </c>
      <c r="O8" s="95" t="s">
        <v>475</v>
      </c>
      <c r="P8" s="95"/>
      <c r="Q8" s="95"/>
      <c r="R8" s="20">
        <f t="shared" si="0"/>
        <v>80.222222222222229</v>
      </c>
      <c r="S8" s="19">
        <f t="shared" si="2"/>
        <v>18</v>
      </c>
      <c r="T8" s="43"/>
      <c r="U8" s="1" t="s">
        <v>482</v>
      </c>
      <c r="V8" s="16" t="s">
        <v>473</v>
      </c>
      <c r="W8" s="20">
        <f t="shared" si="1"/>
        <v>82.158888888888896</v>
      </c>
      <c r="X8" s="95"/>
      <c r="Y8" s="95"/>
      <c r="Z8" s="95"/>
      <c r="AA8" s="95"/>
      <c r="AB8" s="95"/>
    </row>
    <row r="9" spans="1:28" ht="13.9" customHeight="1">
      <c r="A9" s="95" t="s">
        <v>414</v>
      </c>
      <c r="B9" s="95" t="s">
        <v>458</v>
      </c>
      <c r="C9" s="95">
        <v>1</v>
      </c>
      <c r="D9" s="95">
        <v>75</v>
      </c>
      <c r="E9" s="95">
        <v>3</v>
      </c>
      <c r="F9" s="95">
        <v>80</v>
      </c>
      <c r="G9" s="95">
        <v>3</v>
      </c>
      <c r="H9" s="95">
        <v>81</v>
      </c>
      <c r="I9" s="95">
        <v>3</v>
      </c>
      <c r="J9" s="95">
        <v>77</v>
      </c>
      <c r="K9" s="95" t="s">
        <v>474</v>
      </c>
      <c r="L9" s="95">
        <v>79</v>
      </c>
      <c r="M9" s="95">
        <v>3</v>
      </c>
      <c r="N9" s="95">
        <v>76</v>
      </c>
      <c r="O9" s="95" t="s">
        <v>475</v>
      </c>
      <c r="P9" s="95"/>
      <c r="Q9" s="95"/>
      <c r="R9" s="20">
        <f t="shared" si="0"/>
        <v>78.277777777777771</v>
      </c>
      <c r="S9" s="19">
        <f t="shared" si="2"/>
        <v>18</v>
      </c>
      <c r="T9" s="44"/>
      <c r="U9" s="16" t="s">
        <v>483</v>
      </c>
      <c r="V9" s="16" t="s">
        <v>473</v>
      </c>
      <c r="W9" s="20">
        <f t="shared" si="1"/>
        <v>76.701111111111118</v>
      </c>
      <c r="X9" s="95"/>
      <c r="Y9" s="95"/>
      <c r="Z9" s="95"/>
      <c r="AA9" s="95"/>
      <c r="AB9" s="95"/>
    </row>
    <row r="10" spans="1:28" ht="13.9" customHeight="1">
      <c r="A10" s="95" t="s">
        <v>415</v>
      </c>
      <c r="B10" s="95" t="s">
        <v>454</v>
      </c>
      <c r="C10" s="95">
        <v>1</v>
      </c>
      <c r="D10" s="95">
        <v>76</v>
      </c>
      <c r="E10" s="95">
        <v>3</v>
      </c>
      <c r="F10" s="95">
        <v>79</v>
      </c>
      <c r="G10" s="95">
        <v>3</v>
      </c>
      <c r="H10" s="95">
        <v>81</v>
      </c>
      <c r="I10" s="95">
        <v>3</v>
      </c>
      <c r="J10" s="95">
        <v>77</v>
      </c>
      <c r="K10" s="95" t="s">
        <v>474</v>
      </c>
      <c r="L10" s="95">
        <v>81</v>
      </c>
      <c r="M10" s="95">
        <v>3</v>
      </c>
      <c r="N10" s="95">
        <v>76</v>
      </c>
      <c r="O10" s="95" t="s">
        <v>475</v>
      </c>
      <c r="P10" s="95"/>
      <c r="Q10" s="95"/>
      <c r="R10" s="20">
        <f t="shared" si="0"/>
        <v>78.277777777777771</v>
      </c>
      <c r="S10" s="19">
        <f t="shared" si="2"/>
        <v>18</v>
      </c>
      <c r="T10" s="43"/>
      <c r="U10" s="1" t="s">
        <v>484</v>
      </c>
      <c r="V10" s="16" t="s">
        <v>473</v>
      </c>
      <c r="W10" s="20">
        <f t="shared" si="1"/>
        <v>78.38111111111111</v>
      </c>
      <c r="X10" s="95"/>
      <c r="Y10" s="95"/>
      <c r="Z10" s="95"/>
      <c r="AA10" s="95"/>
      <c r="AB10" s="95"/>
    </row>
    <row r="11" spans="1:28" ht="13.9" customHeight="1">
      <c r="A11" s="95" t="s">
        <v>416</v>
      </c>
      <c r="B11" s="95" t="s">
        <v>464</v>
      </c>
      <c r="C11" s="95">
        <v>1</v>
      </c>
      <c r="D11" s="95">
        <v>78</v>
      </c>
      <c r="E11" s="95">
        <v>3</v>
      </c>
      <c r="F11" s="95">
        <v>80</v>
      </c>
      <c r="G11" s="95">
        <v>3</v>
      </c>
      <c r="H11" s="95">
        <v>80</v>
      </c>
      <c r="I11" s="95">
        <v>3</v>
      </c>
      <c r="J11" s="95">
        <v>80</v>
      </c>
      <c r="K11" s="95" t="s">
        <v>474</v>
      </c>
      <c r="L11" s="95">
        <v>78</v>
      </c>
      <c r="M11" s="95">
        <v>3</v>
      </c>
      <c r="N11" s="95">
        <v>81</v>
      </c>
      <c r="O11" s="95" t="s">
        <v>475</v>
      </c>
      <c r="P11" s="95"/>
      <c r="Q11" s="95"/>
      <c r="R11" s="20">
        <f t="shared" si="0"/>
        <v>79.888888888888886</v>
      </c>
      <c r="S11" s="19">
        <f t="shared" si="2"/>
        <v>18</v>
      </c>
      <c r="T11" s="43"/>
      <c r="U11" s="1" t="s">
        <v>470</v>
      </c>
      <c r="V11" s="16" t="s">
        <v>473</v>
      </c>
      <c r="W11" s="20">
        <f t="shared" si="1"/>
        <v>81.293555555555557</v>
      </c>
      <c r="X11" s="95"/>
      <c r="Y11" s="95"/>
      <c r="Z11" s="95"/>
      <c r="AA11" s="95"/>
      <c r="AB11" s="95"/>
    </row>
    <row r="12" spans="1:28" ht="13.9" customHeight="1">
      <c r="A12" s="95" t="s">
        <v>419</v>
      </c>
      <c r="B12" s="95" t="s">
        <v>458</v>
      </c>
      <c r="C12" s="95">
        <v>1</v>
      </c>
      <c r="D12" s="95">
        <v>76</v>
      </c>
      <c r="E12" s="95">
        <v>3</v>
      </c>
      <c r="F12" s="95">
        <v>76</v>
      </c>
      <c r="G12" s="95">
        <v>3</v>
      </c>
      <c r="H12" s="95">
        <v>80</v>
      </c>
      <c r="I12" s="95">
        <v>3</v>
      </c>
      <c r="J12" s="95">
        <v>80</v>
      </c>
      <c r="K12" s="95" t="s">
        <v>474</v>
      </c>
      <c r="L12" s="95">
        <v>81</v>
      </c>
      <c r="M12" s="95">
        <v>3</v>
      </c>
      <c r="N12" s="95">
        <v>82</v>
      </c>
      <c r="O12" s="95" t="s">
        <v>475</v>
      </c>
      <c r="P12" s="95"/>
      <c r="Q12" s="95"/>
      <c r="R12" s="20">
        <f t="shared" si="0"/>
        <v>79.111111111111114</v>
      </c>
      <c r="S12" s="19">
        <f t="shared" si="2"/>
        <v>18</v>
      </c>
      <c r="T12" s="43"/>
      <c r="U12" s="1" t="s">
        <v>485</v>
      </c>
      <c r="V12" s="16" t="s">
        <v>473</v>
      </c>
      <c r="W12" s="20">
        <f t="shared" si="1"/>
        <v>83.052444444444447</v>
      </c>
      <c r="X12" s="95"/>
      <c r="Y12" s="95"/>
      <c r="Z12" s="95"/>
      <c r="AA12" s="95"/>
      <c r="AB12" s="95"/>
    </row>
    <row r="13" spans="1:28" ht="13.9" customHeight="1">
      <c r="A13" s="95" t="s">
        <v>421</v>
      </c>
      <c r="B13" s="95" t="s">
        <v>457</v>
      </c>
      <c r="C13" s="95">
        <v>1</v>
      </c>
      <c r="D13" s="95">
        <v>85</v>
      </c>
      <c r="E13" s="95">
        <v>3</v>
      </c>
      <c r="F13" s="95">
        <v>86</v>
      </c>
      <c r="G13" s="95">
        <v>3</v>
      </c>
      <c r="H13" s="95">
        <v>78</v>
      </c>
      <c r="I13" s="95">
        <v>3</v>
      </c>
      <c r="J13" s="95">
        <v>82</v>
      </c>
      <c r="K13" s="95" t="s">
        <v>474</v>
      </c>
      <c r="L13" s="95">
        <v>78</v>
      </c>
      <c r="M13" s="95">
        <v>3</v>
      </c>
      <c r="N13" s="95">
        <v>76</v>
      </c>
      <c r="O13" s="95" t="s">
        <v>475</v>
      </c>
      <c r="P13" s="95"/>
      <c r="Q13" s="95"/>
      <c r="R13" s="20">
        <f t="shared" si="0"/>
        <v>81.166666666666671</v>
      </c>
      <c r="S13" s="19">
        <f t="shared" si="2"/>
        <v>18</v>
      </c>
      <c r="T13" s="44"/>
      <c r="U13" s="16" t="s">
        <v>486</v>
      </c>
      <c r="V13" s="16" t="s">
        <v>473</v>
      </c>
      <c r="W13" s="20">
        <f t="shared" si="1"/>
        <v>81.030666666666662</v>
      </c>
      <c r="X13" s="95"/>
      <c r="Y13" s="95"/>
      <c r="Z13" s="95"/>
      <c r="AA13" s="95"/>
      <c r="AB13" s="95"/>
    </row>
    <row r="14" spans="1:28" ht="13.9" customHeight="1">
      <c r="A14" s="95" t="s">
        <v>422</v>
      </c>
      <c r="B14" s="95" t="s">
        <v>465</v>
      </c>
      <c r="C14" s="95">
        <v>1</v>
      </c>
      <c r="D14" s="95">
        <v>76</v>
      </c>
      <c r="E14" s="95">
        <v>3</v>
      </c>
      <c r="F14" s="95">
        <v>79</v>
      </c>
      <c r="G14" s="95">
        <v>3</v>
      </c>
      <c r="H14" s="95">
        <v>80</v>
      </c>
      <c r="I14" s="95">
        <v>3</v>
      </c>
      <c r="J14" s="95">
        <v>80</v>
      </c>
      <c r="K14" s="95" t="s">
        <v>474</v>
      </c>
      <c r="L14" s="95">
        <v>78</v>
      </c>
      <c r="M14" s="95">
        <v>3</v>
      </c>
      <c r="N14" s="95">
        <v>76</v>
      </c>
      <c r="O14" s="95" t="s">
        <v>475</v>
      </c>
      <c r="P14" s="95"/>
      <c r="Q14" s="95"/>
      <c r="R14" s="20">
        <f t="shared" si="0"/>
        <v>78.222222222222229</v>
      </c>
      <c r="S14" s="19">
        <f t="shared" si="2"/>
        <v>18</v>
      </c>
      <c r="T14" s="43"/>
      <c r="U14" s="1" t="s">
        <v>472</v>
      </c>
      <c r="V14" s="16" t="s">
        <v>473</v>
      </c>
      <c r="W14" s="20">
        <f t="shared" si="1"/>
        <v>77.098888888888894</v>
      </c>
      <c r="X14" s="95"/>
      <c r="Y14" s="95"/>
      <c r="Z14" s="95"/>
      <c r="AA14" s="95"/>
      <c r="AB14" s="95"/>
    </row>
    <row r="15" spans="1:28" ht="13.9" customHeight="1">
      <c r="A15" s="95" t="s">
        <v>426</v>
      </c>
      <c r="B15" s="95" t="s">
        <v>455</v>
      </c>
      <c r="C15" s="95">
        <v>1</v>
      </c>
      <c r="D15" s="95">
        <v>81</v>
      </c>
      <c r="E15" s="95">
        <v>3</v>
      </c>
      <c r="F15" s="95">
        <v>86</v>
      </c>
      <c r="G15" s="95">
        <v>3</v>
      </c>
      <c r="H15" s="95">
        <v>80</v>
      </c>
      <c r="I15" s="95">
        <v>3</v>
      </c>
      <c r="J15" s="95">
        <v>80</v>
      </c>
      <c r="K15" s="95" t="s">
        <v>474</v>
      </c>
      <c r="L15" s="95">
        <v>81</v>
      </c>
      <c r="M15" s="95">
        <v>3</v>
      </c>
      <c r="N15" s="95">
        <v>85</v>
      </c>
      <c r="O15" s="95" t="s">
        <v>475</v>
      </c>
      <c r="P15" s="95"/>
      <c r="Q15" s="95"/>
      <c r="R15" s="20">
        <f t="shared" si="0"/>
        <v>81.833333333333329</v>
      </c>
      <c r="S15" s="19">
        <f t="shared" si="2"/>
        <v>18</v>
      </c>
      <c r="T15" s="43"/>
      <c r="U15" s="1" t="s">
        <v>487</v>
      </c>
      <c r="V15" s="16" t="s">
        <v>473</v>
      </c>
      <c r="W15" s="20">
        <f t="shared" si="1"/>
        <v>83.925333333333327</v>
      </c>
      <c r="X15" s="95"/>
      <c r="Y15" s="95"/>
      <c r="Z15" s="95"/>
      <c r="AA15" s="95"/>
      <c r="AB15" s="95"/>
    </row>
    <row r="16" spans="1:28" ht="13.9" customHeight="1">
      <c r="A16" s="95" t="s">
        <v>431</v>
      </c>
      <c r="B16" s="95" t="s">
        <v>467</v>
      </c>
      <c r="C16" s="95">
        <v>1</v>
      </c>
      <c r="D16" s="95">
        <v>88</v>
      </c>
      <c r="E16" s="95">
        <v>3</v>
      </c>
      <c r="F16" s="95">
        <v>80</v>
      </c>
      <c r="G16" s="95">
        <v>3</v>
      </c>
      <c r="H16" s="95">
        <v>81</v>
      </c>
      <c r="I16" s="95">
        <v>3</v>
      </c>
      <c r="J16" s="95">
        <v>77</v>
      </c>
      <c r="K16" s="95" t="s">
        <v>474</v>
      </c>
      <c r="L16" s="95">
        <v>78</v>
      </c>
      <c r="M16" s="95">
        <v>3</v>
      </c>
      <c r="N16" s="95">
        <v>76</v>
      </c>
      <c r="O16" s="95" t="s">
        <v>475</v>
      </c>
      <c r="P16" s="95"/>
      <c r="Q16" s="95"/>
      <c r="R16" s="20">
        <f t="shared" si="0"/>
        <v>80</v>
      </c>
      <c r="S16" s="19">
        <f t="shared" si="2"/>
        <v>18</v>
      </c>
      <c r="T16" s="43"/>
      <c r="U16" s="1" t="s">
        <v>488</v>
      </c>
      <c r="V16" s="16" t="s">
        <v>473</v>
      </c>
      <c r="W16" s="20">
        <f t="shared" si="1"/>
        <v>76.807999999999993</v>
      </c>
      <c r="X16" s="95"/>
      <c r="Y16" s="95"/>
      <c r="Z16" s="95"/>
      <c r="AA16" s="95"/>
      <c r="AB16" s="95"/>
    </row>
    <row r="17" spans="1:28" ht="13.9" customHeight="1">
      <c r="A17" s="95" t="s">
        <v>432</v>
      </c>
      <c r="B17" s="95" t="s">
        <v>461</v>
      </c>
      <c r="C17" s="95">
        <v>1</v>
      </c>
      <c r="D17" s="95">
        <v>73</v>
      </c>
      <c r="E17" s="95">
        <v>3</v>
      </c>
      <c r="F17" s="95">
        <v>87</v>
      </c>
      <c r="G17" s="95">
        <v>3</v>
      </c>
      <c r="H17" s="95">
        <v>78</v>
      </c>
      <c r="I17" s="95">
        <v>3</v>
      </c>
      <c r="J17" s="95">
        <v>82</v>
      </c>
      <c r="K17" s="95" t="s">
        <v>474</v>
      </c>
      <c r="L17" s="95">
        <v>77</v>
      </c>
      <c r="M17" s="95">
        <v>3</v>
      </c>
      <c r="N17" s="95">
        <v>82</v>
      </c>
      <c r="O17" s="95" t="s">
        <v>475</v>
      </c>
      <c r="P17" s="95"/>
      <c r="Q17" s="95"/>
      <c r="R17" s="20">
        <f t="shared" si="0"/>
        <v>79.888888888888886</v>
      </c>
      <c r="S17" s="19">
        <f t="shared" si="2"/>
        <v>18</v>
      </c>
      <c r="T17" s="43"/>
      <c r="U17" s="1" t="s">
        <v>489</v>
      </c>
      <c r="V17" s="16" t="s">
        <v>473</v>
      </c>
      <c r="W17" s="20">
        <f t="shared" si="1"/>
        <v>82.067555555555543</v>
      </c>
      <c r="X17" s="95"/>
      <c r="Y17" s="95"/>
      <c r="Z17" s="95"/>
      <c r="AA17" s="95"/>
      <c r="AB17" s="95"/>
    </row>
    <row r="18" spans="1:28" ht="13.9" customHeight="1">
      <c r="A18" s="95" t="s">
        <v>433</v>
      </c>
      <c r="B18" s="95" t="s">
        <v>452</v>
      </c>
      <c r="C18" s="95">
        <v>1</v>
      </c>
      <c r="D18" s="95">
        <v>88</v>
      </c>
      <c r="E18" s="95">
        <v>3</v>
      </c>
      <c r="F18" s="95">
        <v>82</v>
      </c>
      <c r="G18" s="95">
        <v>3</v>
      </c>
      <c r="H18" s="95">
        <v>82</v>
      </c>
      <c r="I18" s="95">
        <v>3</v>
      </c>
      <c r="J18" s="95">
        <v>82</v>
      </c>
      <c r="K18" s="95" t="s">
        <v>474</v>
      </c>
      <c r="L18" s="95">
        <v>77</v>
      </c>
      <c r="M18" s="95">
        <v>3</v>
      </c>
      <c r="N18" s="95">
        <v>79</v>
      </c>
      <c r="O18" s="95" t="s">
        <v>475</v>
      </c>
      <c r="P18" s="95"/>
      <c r="Q18" s="95"/>
      <c r="R18" s="20">
        <f t="shared" si="0"/>
        <v>81.944444444444443</v>
      </c>
      <c r="S18" s="19">
        <f t="shared" si="2"/>
        <v>18</v>
      </c>
      <c r="T18" s="44"/>
      <c r="U18" s="16" t="s">
        <v>490</v>
      </c>
      <c r="V18" s="16" t="s">
        <v>473</v>
      </c>
      <c r="W18" s="20">
        <f t="shared" si="1"/>
        <v>80.837777777777774</v>
      </c>
      <c r="X18" s="95"/>
      <c r="Y18" s="95"/>
      <c r="Z18" s="95"/>
      <c r="AA18" s="95"/>
      <c r="AB18" s="95"/>
    </row>
    <row r="19" spans="1:28" ht="13.9" customHeight="1">
      <c r="A19" s="95" t="s">
        <v>435</v>
      </c>
      <c r="B19" s="95" t="s">
        <v>454</v>
      </c>
      <c r="C19" s="95">
        <v>1</v>
      </c>
      <c r="D19" s="95">
        <v>78</v>
      </c>
      <c r="E19" s="95">
        <v>3</v>
      </c>
      <c r="F19" s="95">
        <v>87</v>
      </c>
      <c r="G19" s="95">
        <v>3</v>
      </c>
      <c r="H19" s="95">
        <v>81</v>
      </c>
      <c r="I19" s="95">
        <v>3</v>
      </c>
      <c r="J19" s="95">
        <v>77</v>
      </c>
      <c r="K19" s="95" t="s">
        <v>474</v>
      </c>
      <c r="L19" s="95">
        <v>78</v>
      </c>
      <c r="M19" s="95">
        <v>3</v>
      </c>
      <c r="N19" s="95">
        <v>85</v>
      </c>
      <c r="O19" s="95" t="s">
        <v>475</v>
      </c>
      <c r="P19" s="95"/>
      <c r="Q19" s="95"/>
      <c r="R19" s="20">
        <f t="shared" si="0"/>
        <v>80.444444444444443</v>
      </c>
      <c r="S19" s="19">
        <f t="shared" si="2"/>
        <v>18</v>
      </c>
      <c r="T19" s="43"/>
      <c r="U19" s="1" t="s">
        <v>491</v>
      </c>
      <c r="V19" s="16" t="s">
        <v>473</v>
      </c>
      <c r="W19" s="20">
        <f t="shared" si="1"/>
        <v>82.541777777777781</v>
      </c>
      <c r="X19" s="95"/>
      <c r="Y19" s="95"/>
      <c r="Z19" s="95"/>
      <c r="AA19" s="95"/>
      <c r="AB19" s="95"/>
    </row>
    <row r="20" spans="1:28" ht="13.9" customHeight="1">
      <c r="A20" s="95" t="s">
        <v>441</v>
      </c>
      <c r="B20" s="95" t="s">
        <v>456</v>
      </c>
      <c r="C20" s="95">
        <v>1</v>
      </c>
      <c r="D20" s="95">
        <v>72</v>
      </c>
      <c r="E20" s="95">
        <v>3</v>
      </c>
      <c r="F20" s="95">
        <v>79</v>
      </c>
      <c r="G20" s="95">
        <v>3</v>
      </c>
      <c r="H20" s="95">
        <v>78</v>
      </c>
      <c r="I20" s="95">
        <v>3</v>
      </c>
      <c r="J20" s="95">
        <v>82</v>
      </c>
      <c r="K20" s="95" t="s">
        <v>474</v>
      </c>
      <c r="L20" s="95">
        <v>80</v>
      </c>
      <c r="M20" s="95">
        <v>3</v>
      </c>
      <c r="N20" s="95">
        <v>76</v>
      </c>
      <c r="O20" s="95" t="s">
        <v>475</v>
      </c>
      <c r="P20" s="95"/>
      <c r="Q20" s="95"/>
      <c r="R20" s="20">
        <f t="shared" si="0"/>
        <v>78.055555555555557</v>
      </c>
      <c r="S20" s="19">
        <f t="shared" si="2"/>
        <v>18</v>
      </c>
      <c r="T20" s="44"/>
      <c r="U20" s="16" t="s">
        <v>492</v>
      </c>
      <c r="V20" s="16" t="s">
        <v>473</v>
      </c>
      <c r="W20" s="20">
        <f t="shared" si="1"/>
        <v>77.482222222222219</v>
      </c>
      <c r="X20" s="95"/>
      <c r="Y20" s="95"/>
      <c r="Z20" s="95"/>
      <c r="AA20" s="95"/>
      <c r="AB20" s="95"/>
    </row>
    <row r="21" spans="1:28" ht="13.9" customHeight="1">
      <c r="A21" s="95" t="s">
        <v>442</v>
      </c>
      <c r="B21" s="95" t="s">
        <v>453</v>
      </c>
      <c r="C21" s="95">
        <v>1</v>
      </c>
      <c r="D21" s="95">
        <v>85</v>
      </c>
      <c r="E21" s="95">
        <v>3</v>
      </c>
      <c r="F21" s="95">
        <v>72</v>
      </c>
      <c r="G21" s="95">
        <v>3</v>
      </c>
      <c r="H21" s="95">
        <v>82</v>
      </c>
      <c r="I21" s="95">
        <v>3</v>
      </c>
      <c r="J21" s="95">
        <v>80</v>
      </c>
      <c r="K21" s="95" t="s">
        <v>474</v>
      </c>
      <c r="L21" s="95">
        <v>77</v>
      </c>
      <c r="M21" s="95">
        <v>3</v>
      </c>
      <c r="N21" s="95">
        <v>81</v>
      </c>
      <c r="O21" s="95" t="s">
        <v>475</v>
      </c>
      <c r="P21" s="95"/>
      <c r="Q21" s="95"/>
      <c r="R21" s="20">
        <f t="shared" si="0"/>
        <v>79.722222222222229</v>
      </c>
      <c r="S21" s="19">
        <f t="shared" si="2"/>
        <v>18</v>
      </c>
      <c r="T21" s="44"/>
      <c r="U21" s="16" t="s">
        <v>493</v>
      </c>
      <c r="V21" s="16" t="s">
        <v>473</v>
      </c>
      <c r="W21" s="20">
        <f t="shared" si="1"/>
        <v>82.210888888888888</v>
      </c>
      <c r="X21" s="95"/>
      <c r="Y21" s="95"/>
      <c r="Z21" s="95"/>
      <c r="AA21" s="95"/>
      <c r="AB21" s="95"/>
    </row>
    <row r="22" spans="1:28" ht="13.9" customHeight="1">
      <c r="A22" s="95" t="s">
        <v>444</v>
      </c>
      <c r="B22" s="95" t="s">
        <v>462</v>
      </c>
      <c r="C22" s="95">
        <v>1</v>
      </c>
      <c r="D22" s="95">
        <v>84</v>
      </c>
      <c r="E22" s="95">
        <v>3</v>
      </c>
      <c r="F22" s="95">
        <v>74</v>
      </c>
      <c r="G22" s="95">
        <v>3</v>
      </c>
      <c r="H22" s="95">
        <v>82</v>
      </c>
      <c r="I22" s="95">
        <v>3</v>
      </c>
      <c r="J22" s="95">
        <v>80</v>
      </c>
      <c r="K22" s="95" t="s">
        <v>474</v>
      </c>
      <c r="L22" s="95">
        <v>76</v>
      </c>
      <c r="M22" s="95">
        <v>3</v>
      </c>
      <c r="N22" s="95">
        <v>80</v>
      </c>
      <c r="O22" s="95" t="s">
        <v>475</v>
      </c>
      <c r="P22" s="95"/>
      <c r="Q22" s="95"/>
      <c r="R22" s="20">
        <f t="shared" si="0"/>
        <v>78.944444444444443</v>
      </c>
      <c r="S22" s="19">
        <f t="shared" si="2"/>
        <v>18</v>
      </c>
      <c r="T22" s="43"/>
      <c r="U22" s="1" t="s">
        <v>494</v>
      </c>
      <c r="V22" s="16" t="s">
        <v>473</v>
      </c>
      <c r="W22" s="20">
        <f t="shared" si="1"/>
        <v>80.159777777777776</v>
      </c>
      <c r="X22" s="95"/>
      <c r="Y22" s="95"/>
      <c r="Z22" s="95"/>
      <c r="AA22" s="95"/>
      <c r="AB22" s="95"/>
    </row>
    <row r="23" spans="1:28" ht="13.9" customHeight="1">
      <c r="A23" s="95" t="s">
        <v>445</v>
      </c>
      <c r="B23" s="95" t="s">
        <v>454</v>
      </c>
      <c r="C23" s="95">
        <v>1</v>
      </c>
      <c r="D23" s="95">
        <v>84</v>
      </c>
      <c r="E23" s="95">
        <v>3</v>
      </c>
      <c r="F23" s="95">
        <v>74</v>
      </c>
      <c r="G23" s="95">
        <v>3</v>
      </c>
      <c r="H23" s="95">
        <v>80</v>
      </c>
      <c r="I23" s="95">
        <v>3</v>
      </c>
      <c r="J23" s="95">
        <v>82</v>
      </c>
      <c r="K23" s="95" t="s">
        <v>474</v>
      </c>
      <c r="L23" s="95">
        <v>77</v>
      </c>
      <c r="M23" s="95">
        <v>3</v>
      </c>
      <c r="N23" s="95">
        <v>76</v>
      </c>
      <c r="O23" s="95" t="s">
        <v>475</v>
      </c>
      <c r="P23" s="95"/>
      <c r="Q23" s="95"/>
      <c r="R23" s="20">
        <f t="shared" si="0"/>
        <v>78.777777777777771</v>
      </c>
      <c r="S23" s="19">
        <f t="shared" si="2"/>
        <v>18</v>
      </c>
      <c r="T23" s="19"/>
      <c r="U23" s="16" t="s">
        <v>495</v>
      </c>
      <c r="V23" s="16" t="s">
        <v>473</v>
      </c>
      <c r="W23" s="20">
        <f t="shared" si="1"/>
        <v>78.251111111111115</v>
      </c>
      <c r="X23" s="95"/>
      <c r="Y23" s="95"/>
      <c r="Z23" s="95"/>
      <c r="AA23" s="95"/>
      <c r="AB23" s="95"/>
    </row>
    <row r="24" spans="1:28" ht="13.9" customHeight="1">
      <c r="A24" s="95" t="s">
        <v>446</v>
      </c>
      <c r="B24" s="95" t="s">
        <v>455</v>
      </c>
      <c r="C24" s="95">
        <v>1</v>
      </c>
      <c r="D24" s="95">
        <v>74</v>
      </c>
      <c r="E24" s="95">
        <v>3</v>
      </c>
      <c r="F24" s="95">
        <v>72</v>
      </c>
      <c r="G24" s="95">
        <v>3</v>
      </c>
      <c r="H24" s="95">
        <v>82</v>
      </c>
      <c r="I24" s="95">
        <v>3</v>
      </c>
      <c r="J24" s="95">
        <v>80</v>
      </c>
      <c r="K24" s="95" t="s">
        <v>474</v>
      </c>
      <c r="L24" s="95">
        <v>79</v>
      </c>
      <c r="M24" s="95">
        <v>3</v>
      </c>
      <c r="N24" s="95">
        <v>78</v>
      </c>
      <c r="O24" s="95" t="s">
        <v>475</v>
      </c>
      <c r="P24" s="95"/>
      <c r="Q24" s="95"/>
      <c r="R24" s="20">
        <f t="shared" si="0"/>
        <v>77.555555555555557</v>
      </c>
      <c r="S24" s="19">
        <f t="shared" si="2"/>
        <v>18</v>
      </c>
      <c r="T24" s="43"/>
      <c r="U24" s="1" t="s">
        <v>496</v>
      </c>
      <c r="V24" s="16" t="s">
        <v>473</v>
      </c>
      <c r="W24" s="20">
        <f t="shared" si="1"/>
        <v>76.682222222222222</v>
      </c>
      <c r="X24" s="95"/>
      <c r="Y24" s="95"/>
      <c r="Z24" s="95"/>
      <c r="AA24" s="95"/>
      <c r="AB24" s="95"/>
    </row>
    <row r="25" spans="1:28" ht="13.9" customHeight="1">
      <c r="A25" s="95" t="s">
        <v>448</v>
      </c>
      <c r="B25" s="95" t="s">
        <v>456</v>
      </c>
      <c r="C25" s="95">
        <v>1</v>
      </c>
      <c r="D25" s="95">
        <v>81</v>
      </c>
      <c r="E25" s="95">
        <v>3</v>
      </c>
      <c r="F25" s="95">
        <v>82</v>
      </c>
      <c r="G25" s="95">
        <v>3</v>
      </c>
      <c r="H25" s="95">
        <v>80</v>
      </c>
      <c r="I25" s="95">
        <v>3</v>
      </c>
      <c r="J25" s="95">
        <v>82</v>
      </c>
      <c r="K25" s="95" t="s">
        <v>474</v>
      </c>
      <c r="L25" s="95">
        <v>79</v>
      </c>
      <c r="M25" s="95">
        <v>3</v>
      </c>
      <c r="N25" s="95">
        <v>82</v>
      </c>
      <c r="O25" s="95" t="s">
        <v>475</v>
      </c>
      <c r="P25" s="95"/>
      <c r="Q25" s="95"/>
      <c r="R25" s="20">
        <f t="shared" si="0"/>
        <v>80.888888888888886</v>
      </c>
      <c r="S25" s="19">
        <f t="shared" si="2"/>
        <v>18</v>
      </c>
      <c r="T25" s="19"/>
      <c r="U25" s="16" t="s">
        <v>497</v>
      </c>
      <c r="V25" s="16" t="s">
        <v>473</v>
      </c>
      <c r="W25" s="20">
        <f t="shared" si="1"/>
        <v>82.269555555555542</v>
      </c>
      <c r="X25" s="95"/>
      <c r="Y25" s="95"/>
      <c r="Z25" s="95"/>
      <c r="AA25" s="95"/>
      <c r="AB25" s="95"/>
    </row>
    <row r="26" spans="1:28" ht="13.9" customHeight="1">
      <c r="A26" s="103" t="s">
        <v>450</v>
      </c>
      <c r="B26" s="103" t="s">
        <v>467</v>
      </c>
      <c r="C26" s="103">
        <v>1</v>
      </c>
      <c r="D26" s="103">
        <v>91</v>
      </c>
      <c r="E26" s="103">
        <v>3</v>
      </c>
      <c r="F26" s="103">
        <v>83</v>
      </c>
      <c r="G26" s="103">
        <v>3</v>
      </c>
      <c r="H26" s="103">
        <v>76</v>
      </c>
      <c r="I26" s="103">
        <v>3</v>
      </c>
      <c r="J26" s="103">
        <v>82</v>
      </c>
      <c r="K26" s="103" t="s">
        <v>474</v>
      </c>
      <c r="L26" s="103">
        <v>80</v>
      </c>
      <c r="M26" s="103">
        <v>3</v>
      </c>
      <c r="N26" s="103">
        <v>80</v>
      </c>
      <c r="O26" s="103" t="s">
        <v>475</v>
      </c>
      <c r="P26" s="103"/>
      <c r="Q26" s="103"/>
      <c r="R26" s="20">
        <f t="shared" si="0"/>
        <v>81.777777777777771</v>
      </c>
      <c r="S26" s="19">
        <f t="shared" si="2"/>
        <v>18</v>
      </c>
      <c r="T26" s="19"/>
      <c r="U26" s="16" t="s">
        <v>498</v>
      </c>
      <c r="V26" s="16" t="s">
        <v>473</v>
      </c>
      <c r="W26" s="20">
        <f t="shared" si="1"/>
        <v>80.963111111111118</v>
      </c>
      <c r="X26" s="103"/>
      <c r="Y26" s="103"/>
      <c r="Z26" s="103"/>
      <c r="AA26" s="103"/>
      <c r="AB26" s="103"/>
    </row>
    <row r="27" spans="1:28" ht="13.9" customHeight="1"/>
    <row r="28" spans="1:28" ht="13.9" customHeight="1"/>
    <row r="29" spans="1:28" ht="13.9" customHeight="1"/>
    <row r="30" spans="1:28" ht="13.9" customHeight="1"/>
    <row r="31" spans="1:28" ht="13.9" customHeight="1"/>
    <row r="32" spans="1:28" ht="13.9" customHeight="1"/>
    <row r="33" ht="13.9" customHeight="1"/>
    <row r="34" ht="13.9" customHeight="1"/>
    <row r="35" ht="13.9" customHeight="1"/>
    <row r="36" ht="13.9" customHeight="1"/>
    <row r="37" ht="13.9" customHeight="1"/>
    <row r="38" ht="13.9" customHeight="1"/>
    <row r="39" ht="13.9" customHeight="1"/>
    <row r="40" ht="13.9" customHeight="1"/>
    <row r="41" ht="13.9" customHeight="1"/>
    <row r="42" ht="13.9" customHeight="1"/>
    <row r="43" ht="13.9" customHeight="1"/>
    <row r="44" ht="13.9" customHeight="1"/>
    <row r="45" ht="13.9" customHeight="1"/>
    <row r="46" ht="13.9" customHeight="1"/>
    <row r="47" ht="13.9" customHeight="1"/>
    <row r="48" ht="13.9" customHeight="1"/>
    <row r="49" ht="13.9" customHeight="1"/>
    <row r="50" ht="13.9" customHeight="1"/>
    <row r="51" ht="13.9" customHeight="1"/>
    <row r="52" ht="13.9" customHeight="1"/>
    <row r="53" ht="13.9" customHeight="1"/>
    <row r="54" ht="13.9" customHeight="1"/>
    <row r="55" ht="13.9" customHeight="1"/>
    <row r="56" ht="13.9" customHeight="1"/>
    <row r="57" ht="13.9" customHeight="1"/>
    <row r="58" ht="13.9" customHeight="1"/>
  </sheetData>
  <mergeCells count="13">
    <mergeCell ref="T1:T2"/>
    <mergeCell ref="A1:A2"/>
    <mergeCell ref="B1:Q1"/>
    <mergeCell ref="R1:R2"/>
    <mergeCell ref="S1:S2"/>
    <mergeCell ref="AA1:AA2"/>
    <mergeCell ref="AB1:AB2"/>
    <mergeCell ref="U1:U2"/>
    <mergeCell ref="V1:V2"/>
    <mergeCell ref="W1:W2"/>
    <mergeCell ref="X1:X2"/>
    <mergeCell ref="Y1:Y2"/>
    <mergeCell ref="Z1:Z2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结构</vt:lpstr>
      <vt:lpstr>防灾</vt:lpstr>
      <vt:lpstr>桥梁</vt:lpstr>
      <vt:lpstr>岩土</vt:lpstr>
      <vt:lpstr>市政</vt:lpstr>
      <vt:lpstr>力学</vt:lpstr>
      <vt:lpstr>管理</vt:lpstr>
      <vt:lpstr>建造</vt:lpstr>
      <vt:lpstr>东蒙（岩土）</vt:lpstr>
      <vt:lpstr>东蒙（市政）</vt:lpstr>
      <vt:lpstr>博士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2019-10-28T09:40:00Z</dcterms:modified>
</cp:coreProperties>
</file>