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65266" windowWidth="9570" windowHeight="10890" activeTab="0"/>
  </bookViews>
  <sheets>
    <sheet name="表一通识、大类" sheetId="1" r:id="rId1"/>
    <sheet name="表二主干、实验" sheetId="2" r:id="rId2"/>
    <sheet name="集中实践" sheetId="3" r:id="rId3"/>
    <sheet name="辅修" sheetId="4" r:id="rId4"/>
    <sheet name="双学位" sheetId="5" r:id="rId5"/>
    <sheet name="学程安排" sheetId="6" r:id="rId6"/>
  </sheets>
  <definedNames/>
  <calcPr fullCalcOnLoad="1"/>
</workbook>
</file>

<file path=xl/sharedStrings.xml><?xml version="1.0" encoding="utf-8"?>
<sst xmlns="http://schemas.openxmlformats.org/spreadsheetml/2006/main" count="626" uniqueCount="466">
  <si>
    <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r>
      <rPr>
        <b/>
        <sz val="16"/>
        <rFont val="Times New Roman"/>
        <family val="1"/>
      </rPr>
      <t xml:space="preserve"> </t>
    </r>
    <r>
      <rPr>
        <b/>
        <sz val="14"/>
        <rFont val="Times New Roman"/>
        <family val="1"/>
      </rPr>
      <t xml:space="preserve">  </t>
    </r>
  </si>
  <si>
    <r>
      <t>课</t>
    </r>
    <r>
      <rPr>
        <sz val="9"/>
        <rFont val="Times New Roman"/>
        <family val="1"/>
      </rPr>
      <t xml:space="preserve"> </t>
    </r>
    <r>
      <rPr>
        <sz val="9"/>
        <rFont val="宋体"/>
        <family val="0"/>
      </rPr>
      <t>程</t>
    </r>
    <r>
      <rPr>
        <sz val="9"/>
        <rFont val="Times New Roman"/>
        <family val="1"/>
      </rPr>
      <t xml:space="preserve"> </t>
    </r>
    <r>
      <rPr>
        <sz val="9"/>
        <rFont val="宋体"/>
        <family val="0"/>
      </rPr>
      <t>类</t>
    </r>
    <r>
      <rPr>
        <sz val="9"/>
        <rFont val="Times New Roman"/>
        <family val="1"/>
      </rPr>
      <t xml:space="preserve"> </t>
    </r>
    <r>
      <rPr>
        <sz val="9"/>
        <rFont val="宋体"/>
        <family val="0"/>
      </rPr>
      <t>别</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</si>
  <si>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</si>
  <si>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t>考核类型</t>
  </si>
  <si>
    <r>
      <t>授</t>
    </r>
    <r>
      <rPr>
        <sz val="9"/>
        <rFont val="Times New Roman"/>
        <family val="1"/>
      </rPr>
      <t xml:space="preserve">  </t>
    </r>
    <r>
      <rPr>
        <sz val="9"/>
        <rFont val="宋体"/>
        <family val="0"/>
      </rPr>
      <t>课</t>
    </r>
    <r>
      <rPr>
        <sz val="9"/>
        <rFont val="Times New Roman"/>
        <family val="1"/>
      </rPr>
      <t xml:space="preserve">  </t>
    </r>
    <r>
      <rPr>
        <sz val="9"/>
        <rFont val="宋体"/>
        <family val="0"/>
      </rPr>
      <t>学</t>
    </r>
    <r>
      <rPr>
        <sz val="9"/>
        <rFont val="Times New Roman"/>
        <family val="1"/>
      </rPr>
      <t xml:space="preserve">  </t>
    </r>
    <r>
      <rPr>
        <sz val="9"/>
        <rFont val="宋体"/>
        <family val="0"/>
      </rPr>
      <t>时</t>
    </r>
  </si>
  <si>
    <t>实验学时</t>
  </si>
  <si>
    <t>一</t>
  </si>
  <si>
    <t>二</t>
  </si>
  <si>
    <t>三</t>
  </si>
  <si>
    <t>四</t>
  </si>
  <si>
    <r>
      <t xml:space="preserve">            </t>
    </r>
    <r>
      <rPr>
        <sz val="9"/>
        <rFont val="宋体"/>
        <family val="0"/>
      </rPr>
      <t>通</t>
    </r>
    <r>
      <rPr>
        <sz val="9"/>
        <rFont val="Times New Roman"/>
        <family val="1"/>
      </rPr>
      <t xml:space="preserve">     </t>
    </r>
    <r>
      <rPr>
        <sz val="9"/>
        <rFont val="宋体"/>
        <family val="0"/>
      </rPr>
      <t>识</t>
    </r>
    <r>
      <rPr>
        <sz val="9"/>
        <rFont val="Times New Roman"/>
        <family val="1"/>
      </rPr>
      <t xml:space="preserve">  </t>
    </r>
    <r>
      <rPr>
        <sz val="9"/>
        <rFont val="宋体"/>
        <family val="0"/>
      </rPr>
      <t>教</t>
    </r>
    <r>
      <rPr>
        <sz val="9"/>
        <rFont val="Times New Roman"/>
        <family val="1"/>
      </rPr>
      <t xml:space="preserve">  </t>
    </r>
    <r>
      <rPr>
        <sz val="9"/>
        <rFont val="宋体"/>
        <family val="0"/>
      </rPr>
      <t>育</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r>
      <rPr>
        <sz val="9"/>
        <rFont val="Times New Roman"/>
        <family val="1"/>
      </rPr>
      <t xml:space="preserve">  </t>
    </r>
    <r>
      <rPr>
        <sz val="9"/>
        <rFont val="宋体"/>
        <family val="0"/>
      </rPr>
      <t>程</t>
    </r>
  </si>
  <si>
    <t>中国近现代史纲要</t>
  </si>
  <si>
    <t>马克思主义基本原理</t>
  </si>
  <si>
    <t>+</t>
  </si>
  <si>
    <t>+</t>
  </si>
  <si>
    <t>物理实验</t>
  </si>
  <si>
    <t>-</t>
  </si>
  <si>
    <t>0551103</t>
  </si>
  <si>
    <r>
      <t>工程化学</t>
    </r>
    <r>
      <rPr>
        <sz val="9"/>
        <rFont val="Times New Roman"/>
        <family val="1"/>
      </rPr>
      <t xml:space="preserve">      </t>
    </r>
  </si>
  <si>
    <r>
      <t>现代生命科学导论</t>
    </r>
    <r>
      <rPr>
        <sz val="9"/>
        <rFont val="Times New Roman"/>
        <family val="1"/>
      </rPr>
      <t xml:space="preserve">                                               </t>
    </r>
  </si>
  <si>
    <r>
      <t>大</t>
    </r>
    <r>
      <rPr>
        <sz val="9"/>
        <rFont val="Times New Roman"/>
        <family val="1"/>
      </rPr>
      <t xml:space="preserve"> </t>
    </r>
    <r>
      <rPr>
        <sz val="9"/>
        <rFont val="宋体"/>
        <family val="0"/>
      </rPr>
      <t>类</t>
    </r>
    <r>
      <rPr>
        <sz val="9"/>
        <rFont val="Times New Roman"/>
        <family val="1"/>
      </rPr>
      <t xml:space="preserve"> </t>
    </r>
    <r>
      <rPr>
        <sz val="9"/>
        <rFont val="宋体"/>
        <family val="0"/>
      </rPr>
      <t>学</t>
    </r>
    <r>
      <rPr>
        <sz val="9"/>
        <rFont val="Times New Roman"/>
        <family val="1"/>
      </rPr>
      <t xml:space="preserve"> </t>
    </r>
    <r>
      <rPr>
        <sz val="9"/>
        <rFont val="宋体"/>
        <family val="0"/>
      </rPr>
      <t>科</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</si>
  <si>
    <r>
      <t>工程测量</t>
    </r>
    <r>
      <rPr>
        <sz val="9"/>
        <color indexed="8"/>
        <rFont val="Times New Roman"/>
        <family val="1"/>
      </rPr>
      <t>(</t>
    </r>
    <r>
      <rPr>
        <sz val="9"/>
        <color indexed="8"/>
        <rFont val="宋体"/>
        <family val="0"/>
      </rPr>
      <t>双语）</t>
    </r>
  </si>
  <si>
    <t>0553206</t>
  </si>
  <si>
    <t>土木工程材料（双语）</t>
  </si>
  <si>
    <t>0556306</t>
  </si>
  <si>
    <t>经济学</t>
  </si>
  <si>
    <t>管理学原理</t>
  </si>
  <si>
    <t>经济法</t>
  </si>
  <si>
    <t>统计学</t>
  </si>
  <si>
    <t>会计学原理</t>
  </si>
  <si>
    <t>上机学时</t>
  </si>
  <si>
    <r>
      <t>讨</t>
    </r>
    <r>
      <rPr>
        <sz val="9"/>
        <rFont val="Times New Roman"/>
        <family val="1"/>
      </rPr>
      <t xml:space="preserve">    </t>
    </r>
    <r>
      <rPr>
        <sz val="9"/>
        <rFont val="宋体"/>
        <family val="0"/>
      </rPr>
      <t>论</t>
    </r>
    <r>
      <rPr>
        <sz val="9"/>
        <rFont val="Times New Roman"/>
        <family val="1"/>
      </rPr>
      <t xml:space="preserve">    </t>
    </r>
    <r>
      <rPr>
        <sz val="9"/>
        <rFont val="宋体"/>
        <family val="0"/>
      </rPr>
      <t>学</t>
    </r>
    <r>
      <rPr>
        <sz val="9"/>
        <rFont val="Times New Roman"/>
        <family val="1"/>
      </rPr>
      <t xml:space="preserve">    </t>
    </r>
    <r>
      <rPr>
        <sz val="9"/>
        <rFont val="宋体"/>
        <family val="0"/>
      </rPr>
      <t>时</t>
    </r>
  </si>
  <si>
    <r>
      <t>课</t>
    </r>
    <r>
      <rPr>
        <sz val="9"/>
        <rFont val="Times New Roman"/>
        <family val="1"/>
      </rPr>
      <t xml:space="preserve">    </t>
    </r>
    <r>
      <rPr>
        <sz val="9"/>
        <rFont val="宋体"/>
        <family val="0"/>
      </rPr>
      <t>程</t>
    </r>
    <r>
      <rPr>
        <sz val="9"/>
        <rFont val="Times New Roman"/>
        <family val="1"/>
      </rPr>
      <t xml:space="preserve">     </t>
    </r>
    <r>
      <rPr>
        <sz val="9"/>
        <rFont val="宋体"/>
        <family val="0"/>
      </rPr>
      <t>要</t>
    </r>
    <r>
      <rPr>
        <sz val="9"/>
        <rFont val="Times New Roman"/>
        <family val="1"/>
      </rPr>
      <t xml:space="preserve">     </t>
    </r>
    <r>
      <rPr>
        <sz val="9"/>
        <rFont val="宋体"/>
        <family val="0"/>
      </rPr>
      <t>求</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</si>
  <si>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</si>
  <si>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</si>
  <si>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学</t>
    </r>
    <r>
      <rPr>
        <sz val="9"/>
        <rFont val="Times New Roman"/>
        <family val="1"/>
      </rPr>
      <t xml:space="preserve">   </t>
    </r>
    <r>
      <rPr>
        <sz val="9"/>
        <rFont val="宋体"/>
        <family val="0"/>
      </rPr>
      <t>分</t>
    </r>
    <r>
      <rPr>
        <sz val="9"/>
        <rFont val="Times New Roman"/>
        <family val="1"/>
      </rPr>
      <t xml:space="preserve">  </t>
    </r>
  </si>
  <si>
    <r>
      <t>课</t>
    </r>
    <r>
      <rPr>
        <sz val="9"/>
        <rFont val="Times New Roman"/>
        <family val="1"/>
      </rPr>
      <t xml:space="preserve">     </t>
    </r>
    <r>
      <rPr>
        <sz val="9"/>
        <rFont val="宋体"/>
        <family val="0"/>
      </rPr>
      <t>内</t>
    </r>
    <r>
      <rPr>
        <sz val="9"/>
        <rFont val="Times New Roman"/>
        <family val="1"/>
      </rPr>
      <t xml:space="preserve">                   </t>
    </r>
  </si>
  <si>
    <r>
      <t>各学期周学时（周数）分配</t>
    </r>
    <r>
      <rPr>
        <sz val="9"/>
        <rFont val="Times New Roman"/>
        <family val="1"/>
      </rPr>
      <t xml:space="preserve">                                                                             </t>
    </r>
  </si>
  <si>
    <r>
      <t>授</t>
    </r>
    <r>
      <rPr>
        <sz val="9"/>
        <rFont val="Times New Roman"/>
        <family val="1"/>
      </rPr>
      <t xml:space="preserve">   </t>
    </r>
    <r>
      <rPr>
        <sz val="9"/>
        <rFont val="宋体"/>
        <family val="0"/>
      </rPr>
      <t>课</t>
    </r>
  </si>
  <si>
    <r>
      <t>周</t>
    </r>
    <r>
      <rPr>
        <sz val="9"/>
        <rFont val="Times New Roman"/>
        <family val="1"/>
      </rPr>
      <t xml:space="preserve">  </t>
    </r>
    <r>
      <rPr>
        <sz val="9"/>
        <rFont val="宋体"/>
        <family val="0"/>
      </rPr>
      <t>数</t>
    </r>
  </si>
  <si>
    <r>
      <t>天</t>
    </r>
    <r>
      <rPr>
        <sz val="9"/>
        <rFont val="Times New Roman"/>
        <family val="1"/>
      </rPr>
      <t xml:space="preserve">     /     </t>
    </r>
    <r>
      <rPr>
        <sz val="9"/>
        <rFont val="宋体"/>
        <family val="0"/>
      </rPr>
      <t>周</t>
    </r>
  </si>
  <si>
    <t>一</t>
  </si>
  <si>
    <t>工程测量</t>
  </si>
  <si>
    <t>计算机综合课程设计</t>
  </si>
  <si>
    <t>认识实习</t>
  </si>
  <si>
    <t>建筑学课程设计</t>
  </si>
  <si>
    <t>钢筋混凝土结构设计</t>
  </si>
  <si>
    <t>统计调查实践</t>
  </si>
  <si>
    <t>工程项目施工规划</t>
  </si>
  <si>
    <t>工程估价</t>
  </si>
  <si>
    <t>工程招标投标模拟</t>
  </si>
  <si>
    <r>
      <t>生产实习</t>
    </r>
    <r>
      <rPr>
        <sz val="9"/>
        <rFont val="Times New Roman"/>
        <family val="1"/>
      </rPr>
      <t>(</t>
    </r>
    <r>
      <rPr>
        <sz val="9"/>
        <rFont val="宋体"/>
        <family val="0"/>
      </rPr>
      <t>另利用</t>
    </r>
    <r>
      <rPr>
        <sz val="9"/>
        <rFont val="Times New Roman"/>
        <family val="1"/>
      </rPr>
      <t>2</t>
    </r>
    <r>
      <rPr>
        <sz val="9"/>
        <rFont val="宋体"/>
        <family val="0"/>
      </rPr>
      <t>周暑假）</t>
    </r>
  </si>
  <si>
    <t>⒃</t>
  </si>
  <si>
    <t xml:space="preserve">        </t>
  </si>
  <si>
    <r>
      <t xml:space="preserve"> </t>
    </r>
    <r>
      <rPr>
        <sz val="18"/>
        <rFont val="Times New Roman"/>
        <family val="1"/>
      </rP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</si>
  <si>
    <r>
      <t>课</t>
    </r>
    <r>
      <rPr>
        <sz val="9"/>
        <rFont val="Times New Roman"/>
        <family val="1"/>
      </rPr>
      <t xml:space="preserve"> </t>
    </r>
    <r>
      <rPr>
        <sz val="9"/>
        <rFont val="宋体"/>
        <family val="0"/>
      </rPr>
      <t>程</t>
    </r>
    <r>
      <rPr>
        <sz val="9"/>
        <rFont val="Times New Roman"/>
        <family val="1"/>
      </rPr>
      <t xml:space="preserve"> </t>
    </r>
    <r>
      <rPr>
        <sz val="9"/>
        <rFont val="宋体"/>
        <family val="0"/>
      </rPr>
      <t>类</t>
    </r>
    <r>
      <rPr>
        <sz val="9"/>
        <rFont val="Times New Roman"/>
        <family val="1"/>
      </rPr>
      <t xml:space="preserve"> </t>
    </r>
    <r>
      <rPr>
        <sz val="9"/>
        <rFont val="宋体"/>
        <family val="0"/>
      </rPr>
      <t>别</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</si>
  <si>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</si>
  <si>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</si>
  <si>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</si>
  <si>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t>课外学时</t>
  </si>
  <si>
    <r>
      <t xml:space="preserve">    </t>
    </r>
    <r>
      <rPr>
        <sz val="9"/>
        <rFont val="宋体"/>
        <family val="0"/>
      </rPr>
      <t>各</t>
    </r>
    <r>
      <rPr>
        <sz val="9"/>
        <rFont val="Times New Roman"/>
        <family val="1"/>
      </rPr>
      <t xml:space="preserve">   </t>
    </r>
    <r>
      <rPr>
        <sz val="9"/>
        <rFont val="宋体"/>
        <family val="0"/>
      </rPr>
      <t>学</t>
    </r>
    <r>
      <rPr>
        <sz val="9"/>
        <rFont val="Times New Roman"/>
        <family val="1"/>
      </rPr>
      <t xml:space="preserve">  </t>
    </r>
    <r>
      <rPr>
        <sz val="9"/>
        <rFont val="宋体"/>
        <family val="0"/>
      </rPr>
      <t>期</t>
    </r>
    <r>
      <rPr>
        <sz val="9"/>
        <rFont val="Times New Roman"/>
        <family val="1"/>
      </rPr>
      <t xml:space="preserve">  </t>
    </r>
    <r>
      <rPr>
        <sz val="9"/>
        <rFont val="宋体"/>
        <family val="0"/>
      </rPr>
      <t>周</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r>
      <rPr>
        <sz val="9"/>
        <rFont val="宋体"/>
        <family val="0"/>
      </rPr>
      <t>分</t>
    </r>
    <r>
      <rPr>
        <sz val="9"/>
        <rFont val="Times New Roman"/>
        <family val="1"/>
      </rPr>
      <t xml:space="preserve">  </t>
    </r>
    <r>
      <rPr>
        <sz val="9"/>
        <rFont val="宋体"/>
        <family val="0"/>
      </rPr>
      <t>配</t>
    </r>
    <r>
      <rPr>
        <sz val="9"/>
        <rFont val="Times New Roman"/>
        <family val="1"/>
      </rPr>
      <t xml:space="preserve">                  </t>
    </r>
  </si>
  <si>
    <t>考核类型</t>
  </si>
  <si>
    <t>实验学时</t>
  </si>
  <si>
    <t>房地产估价</t>
  </si>
  <si>
    <t>工程合同管理Ⅱ</t>
  </si>
  <si>
    <t>金融与保险</t>
  </si>
  <si>
    <t>工程监理</t>
  </si>
  <si>
    <t>物业管理</t>
  </si>
  <si>
    <t>0552407</t>
  </si>
  <si>
    <t>房地产开发与经营</t>
  </si>
  <si>
    <t>辅修专业教学计划</t>
  </si>
  <si>
    <t>课　程　名　称</t>
  </si>
  <si>
    <r>
      <t>学</t>
    </r>
    <r>
      <rPr>
        <sz val="9"/>
        <rFont val="Times New Roman"/>
        <family val="1"/>
      </rPr>
      <t xml:space="preserve">              </t>
    </r>
    <r>
      <rPr>
        <sz val="9"/>
        <rFont val="宋体"/>
        <family val="0"/>
      </rPr>
      <t>分</t>
    </r>
  </si>
  <si>
    <r>
      <t>学</t>
    </r>
    <r>
      <rPr>
        <sz val="9"/>
        <rFont val="Times New Roman"/>
        <family val="1"/>
      </rPr>
      <t xml:space="preserve">  </t>
    </r>
    <r>
      <rPr>
        <sz val="9"/>
        <rFont val="宋体"/>
        <family val="0"/>
      </rPr>
      <t>时</t>
    </r>
  </si>
  <si>
    <t>各学期周学时分配</t>
  </si>
  <si>
    <t>考核类型</t>
  </si>
  <si>
    <t>课程要求</t>
  </si>
  <si>
    <t>实验</t>
  </si>
  <si>
    <t>上机</t>
  </si>
  <si>
    <t>课外</t>
  </si>
  <si>
    <t>一</t>
  </si>
  <si>
    <t>1202405</t>
  </si>
  <si>
    <t>土木工程材料</t>
  </si>
  <si>
    <t>0551201</t>
  </si>
  <si>
    <t>0551204</t>
  </si>
  <si>
    <t>工程结构</t>
  </si>
  <si>
    <t>0551315</t>
  </si>
  <si>
    <t>土木工程施工</t>
  </si>
  <si>
    <t>0552207</t>
  </si>
  <si>
    <t>0552301</t>
  </si>
  <si>
    <t>0552302</t>
  </si>
  <si>
    <t>0552407
0552402
0552401</t>
  </si>
  <si>
    <t>建筑业企业管理</t>
  </si>
  <si>
    <t>0552408</t>
  </si>
  <si>
    <t>房地产经济学</t>
  </si>
  <si>
    <t>讨论学时</t>
  </si>
  <si>
    <t>讨论</t>
  </si>
  <si>
    <r>
      <t>就业导论</t>
    </r>
    <r>
      <rPr>
        <sz val="9"/>
        <rFont val="Times New Roman"/>
        <family val="1"/>
      </rPr>
      <t xml:space="preserve"> </t>
    </r>
  </si>
  <si>
    <t>体育</t>
  </si>
  <si>
    <t>画法几何与CAD制图</t>
  </si>
  <si>
    <t>高等数学B</t>
  </si>
  <si>
    <r>
      <t>形势与政策</t>
    </r>
    <r>
      <rPr>
        <sz val="9"/>
        <rFont val="Times New Roman"/>
        <family val="1"/>
      </rPr>
      <t xml:space="preserve"> </t>
    </r>
  </si>
  <si>
    <t>工程管理概论</t>
  </si>
  <si>
    <t>上    机    学    时</t>
  </si>
  <si>
    <t>课外学时</t>
  </si>
  <si>
    <r>
      <t xml:space="preserve">    </t>
    </r>
    <r>
      <rPr>
        <sz val="9"/>
        <rFont val="宋体"/>
        <family val="0"/>
      </rPr>
      <t>各</t>
    </r>
    <r>
      <rPr>
        <sz val="9"/>
        <rFont val="Times New Roman"/>
        <family val="1"/>
      </rPr>
      <t xml:space="preserve">   </t>
    </r>
    <r>
      <rPr>
        <sz val="9"/>
        <rFont val="宋体"/>
        <family val="0"/>
      </rPr>
      <t>学</t>
    </r>
    <r>
      <rPr>
        <sz val="9"/>
        <rFont val="Times New Roman"/>
        <family val="1"/>
      </rPr>
      <t xml:space="preserve">  </t>
    </r>
    <r>
      <rPr>
        <sz val="9"/>
        <rFont val="宋体"/>
        <family val="0"/>
      </rPr>
      <t>期</t>
    </r>
    <r>
      <rPr>
        <sz val="9"/>
        <rFont val="Times New Roman"/>
        <family val="1"/>
      </rPr>
      <t xml:space="preserve">  </t>
    </r>
    <r>
      <rPr>
        <sz val="9"/>
        <rFont val="宋体"/>
        <family val="0"/>
      </rPr>
      <t>周</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r>
      <rPr>
        <sz val="9"/>
        <rFont val="宋体"/>
        <family val="0"/>
      </rPr>
      <t>分</t>
    </r>
    <r>
      <rPr>
        <sz val="9"/>
        <rFont val="Times New Roman"/>
        <family val="1"/>
      </rPr>
      <t xml:space="preserve">  </t>
    </r>
    <r>
      <rPr>
        <sz val="9"/>
        <rFont val="宋体"/>
        <family val="0"/>
      </rPr>
      <t>配</t>
    </r>
    <r>
      <rPr>
        <sz val="9"/>
        <rFont val="Times New Roman"/>
        <family val="1"/>
      </rPr>
      <t xml:space="preserve">                  </t>
    </r>
  </si>
  <si>
    <t>一</t>
  </si>
  <si>
    <t>⑵</t>
  </si>
  <si>
    <t>⑴</t>
  </si>
  <si>
    <t>毕业论文</t>
  </si>
  <si>
    <r>
      <t>社会实践</t>
    </r>
    <r>
      <rPr>
        <sz val="9"/>
        <rFont val="Times New Roman"/>
        <family val="1"/>
      </rPr>
      <t xml:space="preserve">     </t>
    </r>
  </si>
  <si>
    <r>
      <t>文化素质教育实践</t>
    </r>
    <r>
      <rPr>
        <sz val="9"/>
        <rFont val="Times New Roman"/>
        <family val="1"/>
      </rPr>
      <t xml:space="preserve">                                                        </t>
    </r>
  </si>
  <si>
    <t xml:space="preserve"> </t>
  </si>
  <si>
    <r>
      <t>课</t>
    </r>
    <r>
      <rPr>
        <sz val="9"/>
        <rFont val="Times New Roman"/>
        <family val="1"/>
      </rPr>
      <t xml:space="preserve">     </t>
    </r>
    <r>
      <rPr>
        <sz val="9"/>
        <rFont val="宋体"/>
        <family val="0"/>
      </rPr>
      <t>内</t>
    </r>
  </si>
  <si>
    <r>
      <t>军训</t>
    </r>
    <r>
      <rPr>
        <sz val="9"/>
        <rFont val="Times New Roman"/>
        <family val="1"/>
      </rPr>
      <t xml:space="preserve">  </t>
    </r>
  </si>
  <si>
    <r>
      <t>课</t>
    </r>
    <r>
      <rPr>
        <sz val="9"/>
        <rFont val="Times New Roman"/>
        <family val="1"/>
      </rPr>
      <t xml:space="preserve">     </t>
    </r>
    <r>
      <rPr>
        <sz val="9"/>
        <rFont val="宋体"/>
        <family val="0"/>
      </rPr>
      <t>外</t>
    </r>
  </si>
  <si>
    <t>课外研学</t>
  </si>
  <si>
    <t>工业系统认识Ⅰ</t>
  </si>
  <si>
    <t xml:space="preserve"> </t>
  </si>
  <si>
    <t>课程性质</t>
  </si>
  <si>
    <t>-</t>
  </si>
  <si>
    <t>+</t>
  </si>
  <si>
    <t>+</t>
  </si>
  <si>
    <t>-</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</si>
  <si>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</si>
  <si>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 xml:space="preserve"> </t>
    </r>
    <r>
      <rPr>
        <b/>
        <sz val="9"/>
        <rFont val="宋体"/>
        <family val="0"/>
      </rPr>
      <t>必修课合计</t>
    </r>
  </si>
  <si>
    <r>
      <t xml:space="preserve"> </t>
    </r>
    <r>
      <rPr>
        <b/>
        <sz val="9"/>
        <rFont val="宋体"/>
        <family val="0"/>
      </rPr>
      <t>选修课合计</t>
    </r>
  </si>
  <si>
    <t xml:space="preserve">               </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</si>
  <si>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</si>
  <si>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</si>
  <si>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t>专业主干课</t>
  </si>
  <si>
    <t>+</t>
  </si>
  <si>
    <t>工程合同管理Ⅰ</t>
  </si>
  <si>
    <t>建设法规</t>
  </si>
  <si>
    <t>运筹学</t>
  </si>
  <si>
    <t>工程管理信息系统</t>
  </si>
  <si>
    <t>-</t>
  </si>
  <si>
    <r>
      <t>国际工程管理</t>
    </r>
    <r>
      <rPr>
        <sz val="9"/>
        <rFont val="Times New Roman"/>
        <family val="1"/>
      </rPr>
      <t xml:space="preserve">               </t>
    </r>
    <r>
      <rPr>
        <sz val="9"/>
        <rFont val="宋体"/>
        <family val="0"/>
      </rPr>
      <t>（双语）</t>
    </r>
  </si>
  <si>
    <t>建筑设备</t>
  </si>
  <si>
    <t>工程结构</t>
  </si>
  <si>
    <t>土木工程施工</t>
  </si>
  <si>
    <r>
      <t>结构力学</t>
    </r>
    <r>
      <rPr>
        <sz val="9"/>
        <rFont val="Times New Roman"/>
        <family val="1"/>
      </rPr>
      <t>I</t>
    </r>
  </si>
  <si>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</si>
  <si>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t>房地产市场营销</t>
  </si>
  <si>
    <t>智能建筑</t>
  </si>
  <si>
    <t>ＣＡＤ及软件应用</t>
  </si>
  <si>
    <t>给排水工程</t>
  </si>
  <si>
    <t>创造学</t>
  </si>
  <si>
    <t>思想道德修养与法律基础</t>
  </si>
  <si>
    <t>+</t>
  </si>
  <si>
    <t>合   计</t>
  </si>
  <si>
    <t xml:space="preserve"> </t>
  </si>
  <si>
    <r>
      <t>环境保护与可持续</t>
    </r>
    <r>
      <rPr>
        <sz val="9"/>
        <rFont val="Times New Roman"/>
        <family val="1"/>
      </rPr>
      <t xml:space="preserve">                      </t>
    </r>
    <r>
      <rPr>
        <sz val="9"/>
        <rFont val="宋体"/>
        <family val="0"/>
      </rPr>
      <t>发展导论</t>
    </r>
    <r>
      <rPr>
        <sz val="9"/>
        <rFont val="Times New Roman"/>
        <family val="1"/>
      </rPr>
      <t xml:space="preserve">                                </t>
    </r>
  </si>
  <si>
    <t>8</t>
  </si>
  <si>
    <t>1801111</t>
  </si>
  <si>
    <r>
      <t>实</t>
    </r>
    <r>
      <rPr>
        <b/>
        <sz val="16"/>
        <rFont val="Times New Roman"/>
        <family val="1"/>
      </rPr>
      <t xml:space="preserve"> </t>
    </r>
    <r>
      <rPr>
        <b/>
        <sz val="16"/>
        <rFont val="宋体"/>
        <family val="0"/>
      </rPr>
      <t>践</t>
    </r>
    <r>
      <rPr>
        <b/>
        <sz val="16"/>
        <rFont val="Times New Roman"/>
        <family val="1"/>
      </rPr>
      <t xml:space="preserve"> </t>
    </r>
    <r>
      <rPr>
        <b/>
        <sz val="16"/>
        <rFont val="宋体"/>
        <family val="0"/>
      </rPr>
      <t>环</t>
    </r>
    <r>
      <rPr>
        <b/>
        <sz val="16"/>
        <rFont val="Times New Roman"/>
        <family val="1"/>
      </rPr>
      <t xml:space="preserve"> </t>
    </r>
    <r>
      <rPr>
        <b/>
        <sz val="16"/>
        <rFont val="宋体"/>
        <family val="0"/>
      </rPr>
      <t>节</t>
    </r>
    <r>
      <rPr>
        <b/>
        <sz val="16"/>
        <rFont val="Times New Roman"/>
        <family val="1"/>
      </rPr>
      <t xml:space="preserve"> </t>
    </r>
  </si>
  <si>
    <r>
      <t>实践环节</t>
    </r>
    <r>
      <rPr>
        <b/>
        <sz val="9"/>
        <rFont val="Times New Roman"/>
        <family val="1"/>
      </rPr>
      <t xml:space="preserve">:                                                                              </t>
    </r>
  </si>
  <si>
    <r>
      <t>专</t>
    </r>
    <r>
      <rPr>
        <sz val="9"/>
        <rFont val="Times New Roman"/>
        <family val="1"/>
      </rPr>
      <t xml:space="preserve"> </t>
    </r>
    <r>
      <rPr>
        <sz val="9"/>
        <rFont val="宋体"/>
        <family val="0"/>
      </rPr>
      <t>业</t>
    </r>
    <r>
      <rPr>
        <sz val="9"/>
        <rFont val="Times New Roman"/>
        <family val="1"/>
      </rPr>
      <t xml:space="preserve"> </t>
    </r>
    <r>
      <rPr>
        <sz val="9"/>
        <rFont val="宋体"/>
        <family val="0"/>
      </rPr>
      <t>方向课</t>
    </r>
    <r>
      <rPr>
        <sz val="9"/>
        <rFont val="Times New Roman"/>
        <family val="1"/>
      </rPr>
      <t xml:space="preserve"> </t>
    </r>
    <r>
      <rPr>
        <sz val="9"/>
        <rFont val="宋体"/>
        <family val="0"/>
      </rPr>
      <t>及跨学科</t>
    </r>
    <r>
      <rPr>
        <sz val="9"/>
        <rFont val="Times New Roman"/>
        <family val="1"/>
      </rPr>
      <t xml:space="preserve"> </t>
    </r>
    <r>
      <rPr>
        <sz val="9"/>
        <rFont val="宋体"/>
        <family val="0"/>
      </rPr>
      <t>选修</t>
    </r>
    <r>
      <rPr>
        <sz val="9"/>
        <rFont val="Times New Roman"/>
        <family val="1"/>
      </rPr>
      <t xml:space="preserve"> </t>
    </r>
    <r>
      <rPr>
        <sz val="9"/>
        <rFont val="宋体"/>
        <family val="0"/>
      </rPr>
      <t>课</t>
    </r>
    <r>
      <rPr>
        <sz val="9"/>
        <rFont val="Times New Roman"/>
        <family val="1"/>
      </rPr>
      <t xml:space="preserve"> </t>
    </r>
  </si>
  <si>
    <t>(3)</t>
  </si>
  <si>
    <t>√</t>
  </si>
  <si>
    <t>⑴</t>
  </si>
  <si>
    <t>⑵</t>
  </si>
  <si>
    <t>课程    编号</t>
  </si>
  <si>
    <r>
      <t xml:space="preserve"> </t>
    </r>
    <r>
      <rPr>
        <b/>
        <sz val="9"/>
        <rFont val="宋体"/>
        <family val="0"/>
      </rPr>
      <t>合</t>
    </r>
    <r>
      <rPr>
        <b/>
        <sz val="9"/>
        <rFont val="Times New Roman"/>
        <family val="1"/>
      </rPr>
      <t xml:space="preserve">    </t>
    </r>
    <r>
      <rPr>
        <b/>
        <sz val="9"/>
        <rFont val="宋体"/>
        <family val="0"/>
      </rPr>
      <t>计</t>
    </r>
  </si>
  <si>
    <t>授  课</t>
  </si>
  <si>
    <r>
      <t>注：学生按照本辅修专业教学计划修满</t>
    </r>
    <r>
      <rPr>
        <sz val="9.5"/>
        <rFont val="Times New Roman"/>
        <family val="1"/>
      </rPr>
      <t xml:space="preserve"> </t>
    </r>
    <r>
      <rPr>
        <b/>
        <sz val="9.5"/>
        <rFont val="Times New Roman"/>
        <family val="1"/>
      </rPr>
      <t xml:space="preserve"> 32.5 </t>
    </r>
    <r>
      <rPr>
        <b/>
        <sz val="9.5"/>
        <rFont val="宋体"/>
        <family val="0"/>
      </rPr>
      <t>学分</t>
    </r>
    <r>
      <rPr>
        <sz val="9.5"/>
        <rFont val="宋体"/>
        <family val="0"/>
      </rPr>
      <t>可获得辅修证书</t>
    </r>
  </si>
  <si>
    <t>双学位教学计划</t>
  </si>
  <si>
    <t>课程       编号</t>
  </si>
  <si>
    <r>
      <t>学</t>
    </r>
    <r>
      <rPr>
        <sz val="9"/>
        <rFont val="Times New Roman"/>
        <family val="1"/>
      </rPr>
      <t xml:space="preserve">            </t>
    </r>
    <r>
      <rPr>
        <sz val="9"/>
        <rFont val="宋体"/>
        <family val="0"/>
      </rPr>
      <t>分</t>
    </r>
  </si>
  <si>
    <t>授课</t>
  </si>
  <si>
    <t>实验</t>
  </si>
  <si>
    <t>讨论</t>
  </si>
  <si>
    <t>上机</t>
  </si>
  <si>
    <t>课外</t>
  </si>
  <si>
    <t>0551201</t>
  </si>
  <si>
    <t>0551103</t>
  </si>
  <si>
    <t>2103205</t>
  </si>
  <si>
    <t>工程测量</t>
  </si>
  <si>
    <t>0553206</t>
  </si>
  <si>
    <t>0551204</t>
  </si>
  <si>
    <t>工程结构</t>
  </si>
  <si>
    <t>0551320</t>
  </si>
  <si>
    <t>土木工程施工</t>
  </si>
  <si>
    <t>1406409</t>
  </si>
  <si>
    <t>经济学</t>
  </si>
  <si>
    <t>0552204</t>
  </si>
  <si>
    <t>管理学原理</t>
  </si>
  <si>
    <t>0552301</t>
  </si>
  <si>
    <t>工程项目管理(Ⅰ)</t>
  </si>
  <si>
    <t>0552302</t>
  </si>
  <si>
    <t>工程合同管理(Ⅰ)</t>
  </si>
  <si>
    <t>0552303</t>
  </si>
  <si>
    <t>0552304</t>
  </si>
  <si>
    <t>1400210</t>
  </si>
  <si>
    <t>运筹学</t>
  </si>
  <si>
    <t>0552305</t>
  </si>
  <si>
    <t>工程管理信息系统</t>
  </si>
  <si>
    <t>0552306</t>
  </si>
  <si>
    <t>0552401</t>
  </si>
  <si>
    <t>国际工程管理</t>
  </si>
  <si>
    <t>0552307</t>
  </si>
  <si>
    <t>0552308</t>
  </si>
  <si>
    <t>房地产估价</t>
  </si>
  <si>
    <t>0552403</t>
  </si>
  <si>
    <r>
      <t>工程合同管理</t>
    </r>
    <r>
      <rPr>
        <sz val="9"/>
        <rFont val="Times New Roman"/>
        <family val="1"/>
      </rPr>
      <t>(</t>
    </r>
    <r>
      <rPr>
        <sz val="9"/>
        <rFont val="宋体"/>
        <family val="0"/>
      </rPr>
      <t>Ⅱ</t>
    </r>
    <r>
      <rPr>
        <sz val="9"/>
        <rFont val="Times New Roman"/>
        <family val="1"/>
      </rPr>
      <t xml:space="preserve">)                             </t>
    </r>
  </si>
  <si>
    <t>0552404</t>
  </si>
  <si>
    <t>房地产开发与经营</t>
  </si>
  <si>
    <t>0552405</t>
  </si>
  <si>
    <t>工程监理</t>
  </si>
  <si>
    <t>0552406</t>
  </si>
  <si>
    <r>
      <t>物业管理</t>
    </r>
    <r>
      <rPr>
        <sz val="9"/>
        <rFont val="Times New Roman"/>
        <family val="1"/>
      </rPr>
      <t xml:space="preserve">                                 </t>
    </r>
  </si>
  <si>
    <t>0552413</t>
  </si>
  <si>
    <t>毕业设计</t>
  </si>
  <si>
    <r>
      <t xml:space="preserve"> 合</t>
    </r>
    <r>
      <rPr>
        <b/>
        <sz val="9"/>
        <rFont val="Times New Roman"/>
        <family val="1"/>
      </rPr>
      <t xml:space="preserve">     </t>
    </r>
    <r>
      <rPr>
        <b/>
        <sz val="9"/>
        <rFont val="宋体"/>
        <family val="0"/>
      </rPr>
      <t>计</t>
    </r>
  </si>
  <si>
    <r>
      <t xml:space="preserve">  </t>
    </r>
    <r>
      <rPr>
        <sz val="9.5"/>
        <rFont val="宋体"/>
        <family val="0"/>
      </rPr>
      <t>注：</t>
    </r>
    <r>
      <rPr>
        <sz val="9.5"/>
        <rFont val="Times New Roman"/>
        <family val="1"/>
      </rPr>
      <t xml:space="preserve">1.    </t>
    </r>
    <r>
      <rPr>
        <sz val="9.5"/>
        <rFont val="宋体"/>
        <family val="0"/>
      </rPr>
      <t>在完成第一学位学业的基础上，完成第二专业教学计划中规定的课程，可获得由学校颁发的第二专业证书；学分绩点达到学位授予条件且第一专业与第二专业属于不同学科门类，可获得由学校颁发的第二荣誉学位。</t>
    </r>
  </si>
  <si>
    <t>线性代数A</t>
  </si>
  <si>
    <t>建筑学</t>
  </si>
  <si>
    <t>/4</t>
  </si>
  <si>
    <t>大学计算机基础（理工类）</t>
  </si>
  <si>
    <t>√</t>
  </si>
  <si>
    <r>
      <t>计算机程序设计</t>
    </r>
    <r>
      <rPr>
        <sz val="9"/>
        <rFont val="Times New Roman"/>
        <family val="1"/>
      </rPr>
      <t>(</t>
    </r>
    <r>
      <rPr>
        <sz val="9"/>
        <rFont val="宋体"/>
        <family val="0"/>
      </rPr>
      <t>上</t>
    </r>
    <r>
      <rPr>
        <sz val="9"/>
        <rFont val="Times New Roman"/>
        <family val="1"/>
      </rPr>
      <t>)(</t>
    </r>
    <r>
      <rPr>
        <sz val="9"/>
        <rFont val="宋体"/>
        <family val="0"/>
      </rPr>
      <t>双语</t>
    </r>
    <r>
      <rPr>
        <sz val="9"/>
        <rFont val="Times New Roman"/>
        <family val="1"/>
      </rPr>
      <t>)</t>
    </r>
  </si>
  <si>
    <t>/8</t>
  </si>
  <si>
    <r>
      <t>计算机程序设计</t>
    </r>
    <r>
      <rPr>
        <sz val="9"/>
        <rFont val="Times New Roman"/>
        <family val="1"/>
      </rPr>
      <t>(</t>
    </r>
    <r>
      <rPr>
        <sz val="9"/>
        <rFont val="宋体"/>
        <family val="0"/>
      </rPr>
      <t>下</t>
    </r>
    <r>
      <rPr>
        <sz val="9"/>
        <rFont val="Times New Roman"/>
        <family val="1"/>
      </rPr>
      <t>)(</t>
    </r>
    <r>
      <rPr>
        <sz val="9"/>
        <rFont val="宋体"/>
        <family val="0"/>
      </rPr>
      <t>双语</t>
    </r>
    <r>
      <rPr>
        <sz val="9"/>
        <rFont val="Times New Roman"/>
        <family val="1"/>
      </rPr>
      <t>)</t>
    </r>
  </si>
  <si>
    <t>概率论与数理统计（A）</t>
  </si>
  <si>
    <t>-</t>
  </si>
  <si>
    <t>计算方法</t>
  </si>
  <si>
    <t xml:space="preserve"> </t>
  </si>
  <si>
    <t>数学建模与数学实验</t>
  </si>
  <si>
    <t>大学英语Ⅱ-Ⅳ</t>
  </si>
  <si>
    <r>
      <t>工程力学Ⅰ</t>
    </r>
    <r>
      <rPr>
        <sz val="9"/>
        <rFont val="Times New Roman"/>
        <family val="1"/>
      </rPr>
      <t>(</t>
    </r>
    <r>
      <rPr>
        <sz val="9"/>
        <rFont val="宋体"/>
        <family val="0"/>
      </rPr>
      <t>静力学、材力）</t>
    </r>
  </si>
  <si>
    <t>工程力学</t>
  </si>
  <si>
    <t>工程管理概论</t>
  </si>
  <si>
    <t>大学物理(B2)</t>
  </si>
  <si>
    <r>
      <t>必修</t>
    </r>
    <r>
      <rPr>
        <b/>
        <sz val="9"/>
        <rFont val="Times New Roman"/>
        <family val="1"/>
      </rPr>
      <t xml:space="preserve">         45.5</t>
    </r>
    <r>
      <rPr>
        <b/>
        <sz val="9"/>
        <rFont val="宋体"/>
        <family val="0"/>
      </rPr>
      <t>学分</t>
    </r>
  </si>
  <si>
    <t>土木工程概论</t>
  </si>
  <si>
    <t>水科学与工程概论</t>
  </si>
  <si>
    <t>工程力学概论</t>
  </si>
  <si>
    <t>-</t>
  </si>
  <si>
    <r>
      <t>土力学</t>
    </r>
    <r>
      <rPr>
        <sz val="9"/>
        <rFont val="Times New Roman"/>
        <family val="1"/>
      </rPr>
      <t>(</t>
    </r>
    <r>
      <rPr>
        <sz val="9"/>
        <rFont val="宋体"/>
        <family val="0"/>
      </rPr>
      <t>双语</t>
    </r>
    <r>
      <rPr>
        <sz val="9"/>
        <rFont val="Times New Roman"/>
        <family val="1"/>
      </rPr>
      <t>)</t>
    </r>
    <r>
      <rPr>
        <sz val="9"/>
        <rFont val="宋体"/>
        <family val="0"/>
      </rPr>
      <t>与工程地质</t>
    </r>
  </si>
  <si>
    <t>60</t>
  </si>
  <si>
    <t>32</t>
  </si>
  <si>
    <t>84</t>
  </si>
  <si>
    <r>
      <t>工程项目投资决策与造价管理</t>
    </r>
    <r>
      <rPr>
        <sz val="9"/>
        <rFont val="Times New Roman"/>
        <family val="1"/>
      </rPr>
      <t xml:space="preserve"> </t>
    </r>
  </si>
  <si>
    <t>基础工程（后八周）</t>
  </si>
  <si>
    <t>工程项目管理Ⅱ（A）</t>
  </si>
  <si>
    <r>
      <t>工程经济学（</t>
    </r>
    <r>
      <rPr>
        <sz val="9"/>
        <rFont val="Times New Roman"/>
        <family val="1"/>
      </rPr>
      <t>A</t>
    </r>
    <r>
      <rPr>
        <sz val="9"/>
        <rFont val="宋体"/>
        <family val="0"/>
      </rPr>
      <t>）</t>
    </r>
    <r>
      <rPr>
        <sz val="9"/>
        <rFont val="Times New Roman"/>
        <family val="1"/>
      </rPr>
      <t>(</t>
    </r>
    <r>
      <rPr>
        <sz val="9"/>
        <rFont val="宋体"/>
        <family val="0"/>
      </rPr>
      <t>双语</t>
    </r>
    <r>
      <rPr>
        <sz val="9"/>
        <rFont val="Times New Roman"/>
        <family val="1"/>
      </rPr>
      <t>)</t>
    </r>
  </si>
  <si>
    <t>工程估价（A）</t>
  </si>
  <si>
    <r>
      <t>至少选修</t>
    </r>
    <r>
      <rPr>
        <b/>
        <sz val="9"/>
        <rFont val="Times New Roman"/>
        <family val="1"/>
      </rPr>
      <t>12</t>
    </r>
    <r>
      <rPr>
        <b/>
        <sz val="9"/>
        <rFont val="Times New Roman"/>
        <family val="1"/>
      </rPr>
      <t>.5</t>
    </r>
    <r>
      <rPr>
        <b/>
        <sz val="9"/>
        <rFont val="宋体"/>
        <family val="0"/>
      </rPr>
      <t>学分</t>
    </r>
  </si>
  <si>
    <t>说明：</t>
  </si>
  <si>
    <t>军事理论*</t>
  </si>
  <si>
    <t>6</t>
  </si>
  <si>
    <t>工程经济学（A）</t>
  </si>
  <si>
    <t>工程项目管理Ⅰ</t>
  </si>
  <si>
    <t>工程项目管理（Ⅰ）</t>
  </si>
  <si>
    <t>工程合同管理（Ⅰ）</t>
  </si>
  <si>
    <t xml:space="preserve">工程项目投资决策与造价管理 </t>
  </si>
  <si>
    <t xml:space="preserve">                         建筑业企业管理
国际工程管理
</t>
  </si>
  <si>
    <t>建设法规</t>
  </si>
  <si>
    <r>
      <t>工程项目管理</t>
    </r>
    <r>
      <rPr>
        <sz val="9"/>
        <rFont val="Times New Roman"/>
        <family val="1"/>
      </rPr>
      <t>(</t>
    </r>
    <r>
      <rPr>
        <sz val="9"/>
        <rFont val="宋体"/>
        <family val="0"/>
      </rPr>
      <t>Ⅱ</t>
    </r>
    <r>
      <rPr>
        <sz val="9"/>
        <rFont val="Times New Roman"/>
        <family val="1"/>
      </rPr>
      <t>)</t>
    </r>
    <r>
      <rPr>
        <sz val="9"/>
        <rFont val="宋体"/>
        <family val="0"/>
      </rPr>
      <t>（</t>
    </r>
    <r>
      <rPr>
        <sz val="9"/>
        <rFont val="Times New Roman"/>
        <family val="1"/>
      </rPr>
      <t>A</t>
    </r>
    <r>
      <rPr>
        <sz val="9"/>
        <rFont val="宋体"/>
        <family val="0"/>
      </rPr>
      <t>）</t>
    </r>
    <r>
      <rPr>
        <sz val="9"/>
        <rFont val="Times New Roman"/>
        <family val="1"/>
      </rPr>
      <t xml:space="preserve">                                </t>
    </r>
  </si>
  <si>
    <r>
      <t>土木工程基础实验</t>
    </r>
    <r>
      <rPr>
        <sz val="9"/>
        <rFont val="Times New Roman"/>
        <family val="1"/>
      </rPr>
      <t>(</t>
    </r>
    <r>
      <rPr>
        <sz val="9"/>
        <rFont val="宋体"/>
        <family val="0"/>
      </rPr>
      <t>Ⅰ</t>
    </r>
    <r>
      <rPr>
        <sz val="9"/>
        <rFont val="Times New Roman"/>
        <family val="1"/>
      </rPr>
      <t>~</t>
    </r>
    <r>
      <rPr>
        <sz val="9"/>
        <rFont val="宋体"/>
        <family val="0"/>
      </rPr>
      <t>Ⅲ</t>
    </r>
    <r>
      <rPr>
        <sz val="9"/>
        <rFont val="Times New Roman"/>
        <family val="1"/>
      </rPr>
      <t>)*</t>
    </r>
  </si>
  <si>
    <t>17001050</t>
  </si>
  <si>
    <t>07011210</t>
  </si>
  <si>
    <t>07011270</t>
  </si>
  <si>
    <t>86001010</t>
  </si>
  <si>
    <t>10021241</t>
  </si>
  <si>
    <t>10021242</t>
  </si>
  <si>
    <t>10021312</t>
  </si>
  <si>
    <t>10021311</t>
  </si>
  <si>
    <t>07011310</t>
  </si>
  <si>
    <t>07011350</t>
  </si>
  <si>
    <t>07031030</t>
  </si>
  <si>
    <t>19011000</t>
  </si>
  <si>
    <t>03201000</t>
  </si>
  <si>
    <t>11011010</t>
  </si>
  <si>
    <t>05511030</t>
  </si>
  <si>
    <t>05511030</t>
  </si>
  <si>
    <t>05531030</t>
  </si>
  <si>
    <t>21031050</t>
  </si>
  <si>
    <t>21001140</t>
  </si>
  <si>
    <t>05562010</t>
  </si>
  <si>
    <t>14064090</t>
  </si>
  <si>
    <t>05522040</t>
  </si>
  <si>
    <t>05522090</t>
  </si>
  <si>
    <t>05522050</t>
  </si>
  <si>
    <t>14002050</t>
  </si>
  <si>
    <t>05522010</t>
  </si>
  <si>
    <t>05523010</t>
  </si>
  <si>
    <t>05523020</t>
  </si>
  <si>
    <t>05523040</t>
  </si>
  <si>
    <t>14002100</t>
  </si>
  <si>
    <t>05523050</t>
  </si>
  <si>
    <t>05524010</t>
  </si>
  <si>
    <t>05512010</t>
  </si>
  <si>
    <t>05512040</t>
  </si>
  <si>
    <t>05563010</t>
  </si>
  <si>
    <t>05513200</t>
  </si>
  <si>
    <t>03242120</t>
  </si>
  <si>
    <t>05513010</t>
  </si>
  <si>
    <t>05523070</t>
  </si>
  <si>
    <t>05523080</t>
  </si>
  <si>
    <t>05524030</t>
  </si>
  <si>
    <t>05524040</t>
  </si>
  <si>
    <t>14054120</t>
  </si>
  <si>
    <t>05524050</t>
  </si>
  <si>
    <t>05524060</t>
  </si>
  <si>
    <t>05524070</t>
  </si>
  <si>
    <t>05524080</t>
  </si>
  <si>
    <t>05524090</t>
  </si>
  <si>
    <t>81014010</t>
  </si>
  <si>
    <t>05513190</t>
  </si>
  <si>
    <t>05554090</t>
  </si>
  <si>
    <t>89000080</t>
  </si>
  <si>
    <t>86001020</t>
  </si>
  <si>
    <t>81012060</t>
  </si>
  <si>
    <t>05522080</t>
  </si>
  <si>
    <t>21032060</t>
  </si>
  <si>
    <t>05522060</t>
  </si>
  <si>
    <t>05513160</t>
  </si>
  <si>
    <t>05513170</t>
  </si>
  <si>
    <t>05523090</t>
  </si>
  <si>
    <t>05523100</t>
  </si>
  <si>
    <t>05524100</t>
  </si>
  <si>
    <t>05524110</t>
  </si>
  <si>
    <t>05524120</t>
  </si>
  <si>
    <t>05524130</t>
  </si>
  <si>
    <t>05000010</t>
  </si>
  <si>
    <t>05000020</t>
  </si>
  <si>
    <r>
      <t>必</t>
    </r>
    <r>
      <rPr>
        <b/>
        <sz val="9"/>
        <rFont val="Times New Roman"/>
        <family val="1"/>
      </rPr>
      <t xml:space="preserve">                       </t>
    </r>
    <r>
      <rPr>
        <b/>
        <sz val="9"/>
        <rFont val="宋体"/>
        <family val="0"/>
      </rPr>
      <t>修</t>
    </r>
    <r>
      <rPr>
        <b/>
        <sz val="9"/>
        <rFont val="Times New Roman"/>
        <family val="1"/>
      </rPr>
      <t>25.0</t>
    </r>
    <r>
      <rPr>
        <b/>
        <sz val="9"/>
        <rFont val="宋体"/>
        <family val="0"/>
      </rPr>
      <t>学分</t>
    </r>
  </si>
  <si>
    <r>
      <t>选修</t>
    </r>
    <r>
      <rPr>
        <b/>
        <sz val="9"/>
        <rFont val="Times New Roman"/>
        <family val="1"/>
      </rPr>
      <t xml:space="preserve">  14   </t>
    </r>
    <r>
      <rPr>
        <b/>
        <sz val="9"/>
        <rFont val="宋体"/>
        <family val="0"/>
      </rPr>
      <t>学分</t>
    </r>
    <r>
      <rPr>
        <b/>
        <sz val="9"/>
        <rFont val="Times New Roman"/>
        <family val="1"/>
      </rPr>
      <t xml:space="preserve">         </t>
    </r>
  </si>
  <si>
    <t>√</t>
  </si>
  <si>
    <r>
      <t>必修</t>
    </r>
    <r>
      <rPr>
        <b/>
        <sz val="9"/>
        <rFont val="Times New Roman"/>
        <family val="1"/>
      </rPr>
      <t>25.5</t>
    </r>
    <r>
      <rPr>
        <b/>
        <sz val="9"/>
        <rFont val="宋体"/>
        <family val="0"/>
      </rPr>
      <t>学分</t>
    </r>
    <r>
      <rPr>
        <b/>
        <sz val="9"/>
        <rFont val="Times New Roman"/>
        <family val="1"/>
      </rPr>
      <t xml:space="preserve">  </t>
    </r>
  </si>
  <si>
    <t>至少选修10.5学分</t>
  </si>
  <si>
    <t>24</t>
  </si>
  <si>
    <t>⑴*</t>
  </si>
  <si>
    <r>
      <t>说明：</t>
    </r>
    <r>
      <rPr>
        <b/>
        <sz val="10"/>
        <rFont val="Times New Roman"/>
        <family val="1"/>
      </rPr>
      <t>1</t>
    </r>
    <r>
      <rPr>
        <b/>
        <sz val="10"/>
        <rFont val="宋体"/>
        <family val="0"/>
      </rPr>
      <t>、</t>
    </r>
    <r>
      <rPr>
        <b/>
        <sz val="10"/>
        <rFont val="Times New Roman"/>
        <family val="1"/>
      </rPr>
      <t>“</t>
    </r>
    <r>
      <rPr>
        <b/>
        <sz val="10"/>
        <rFont val="宋体"/>
        <family val="0"/>
      </rPr>
      <t>建筑学”课程设计</t>
    </r>
    <r>
      <rPr>
        <sz val="10"/>
        <rFont val="宋体"/>
        <family val="0"/>
      </rPr>
      <t>安排在学期内第</t>
    </r>
    <r>
      <rPr>
        <sz val="10"/>
        <rFont val="Times New Roman"/>
        <family val="1"/>
      </rPr>
      <t>14-16</t>
    </r>
    <r>
      <rPr>
        <sz val="10"/>
        <rFont val="宋体"/>
        <family val="0"/>
      </rPr>
      <t>周的课堂时间内。</t>
    </r>
  </si>
  <si>
    <t>英语强化训练</t>
  </si>
  <si>
    <t>基础工程</t>
  </si>
  <si>
    <t>第一学年</t>
  </si>
  <si>
    <t>第一学期</t>
  </si>
  <si>
    <t>第一学期</t>
  </si>
  <si>
    <t>课程编号</t>
  </si>
  <si>
    <t>课程编号</t>
  </si>
  <si>
    <t>课程名称</t>
  </si>
  <si>
    <t>课程名称</t>
  </si>
  <si>
    <t>学分</t>
  </si>
  <si>
    <t>学分</t>
  </si>
  <si>
    <t>第二学期</t>
  </si>
  <si>
    <t>第二学期</t>
  </si>
  <si>
    <t>第三学期</t>
  </si>
  <si>
    <t>课程编号</t>
  </si>
  <si>
    <t>课程名称</t>
  </si>
  <si>
    <t>学分</t>
  </si>
  <si>
    <t>88011020</t>
  </si>
  <si>
    <t>思想道德修养与法律基础</t>
  </si>
  <si>
    <t>中国近现代史纲要</t>
  </si>
  <si>
    <t>大学英语Ⅱ-Ⅳ</t>
  </si>
  <si>
    <t>大学英语Ⅱ-Ⅳ</t>
  </si>
  <si>
    <t>体育</t>
  </si>
  <si>
    <t>体育</t>
  </si>
  <si>
    <t>07011210</t>
  </si>
  <si>
    <t>高等数学B</t>
  </si>
  <si>
    <t>高等数学B</t>
  </si>
  <si>
    <t>大学计算机基础（理工类）</t>
  </si>
  <si>
    <t>大学物理(B2)</t>
  </si>
  <si>
    <t>计算机程序设计(上)(双语)</t>
  </si>
  <si>
    <t>物理实验</t>
  </si>
  <si>
    <t xml:space="preserve">工程化学  </t>
  </si>
  <si>
    <t>线性代数A</t>
  </si>
  <si>
    <t>03201000</t>
  </si>
  <si>
    <t xml:space="preserve">环境保护与可持续发展导论  </t>
  </si>
  <si>
    <t>计算机程序设计(下)(双语)</t>
  </si>
  <si>
    <t xml:space="preserve">现代生命科学导论  </t>
  </si>
  <si>
    <t>05511030</t>
  </si>
  <si>
    <t>工程管理概论</t>
  </si>
  <si>
    <t>4选2</t>
  </si>
  <si>
    <t>土木工程概论</t>
  </si>
  <si>
    <t>水科学与工程概论</t>
  </si>
  <si>
    <t>05531030</t>
  </si>
  <si>
    <t>工程力学概论</t>
  </si>
  <si>
    <t>画法几何与CAD制图</t>
  </si>
  <si>
    <t>工业系统认识Ⅰ</t>
  </si>
  <si>
    <t>学分</t>
  </si>
  <si>
    <t>第二学年</t>
  </si>
  <si>
    <t>05522080</t>
  </si>
  <si>
    <t>马克思主义基本原理</t>
  </si>
  <si>
    <t>17001050</t>
  </si>
  <si>
    <t>大学英语Ⅱ-Ⅳ</t>
  </si>
  <si>
    <t>1801111</t>
  </si>
  <si>
    <t>体育</t>
  </si>
  <si>
    <t>07011310</t>
  </si>
  <si>
    <t>概率论与数理统计（A）</t>
  </si>
  <si>
    <t>14064090</t>
  </si>
  <si>
    <t>07011350</t>
  </si>
  <si>
    <t>计算方法</t>
  </si>
  <si>
    <t>10021242</t>
  </si>
  <si>
    <t>大学物理(B2)</t>
  </si>
  <si>
    <t>07031030</t>
  </si>
  <si>
    <t>数学建模与数学实验</t>
  </si>
  <si>
    <t>10021312</t>
  </si>
  <si>
    <t>物理实验</t>
  </si>
  <si>
    <t>21031050</t>
  </si>
  <si>
    <r>
      <t>工程测量</t>
    </r>
    <r>
      <rPr>
        <sz val="9"/>
        <color indexed="8"/>
        <rFont val="Times New Roman"/>
        <family val="1"/>
      </rPr>
      <t>(</t>
    </r>
    <r>
      <rPr>
        <sz val="9"/>
        <color indexed="8"/>
        <rFont val="宋体"/>
        <family val="0"/>
      </rPr>
      <t>双语）</t>
    </r>
  </si>
  <si>
    <r>
      <t>工程力学Ⅰ</t>
    </r>
    <r>
      <rPr>
        <sz val="9"/>
        <rFont val="Times New Roman"/>
        <family val="1"/>
      </rPr>
      <t>(</t>
    </r>
    <r>
      <rPr>
        <sz val="9"/>
        <rFont val="宋体"/>
        <family val="0"/>
      </rPr>
      <t>静力学、材力）</t>
    </r>
  </si>
  <si>
    <t>05522090</t>
  </si>
  <si>
    <t>经济法</t>
  </si>
  <si>
    <t>土木工程材料（双语）</t>
  </si>
  <si>
    <t>05522050</t>
  </si>
  <si>
    <t>统计学</t>
  </si>
  <si>
    <t>05522040</t>
  </si>
  <si>
    <t>05522010</t>
  </si>
  <si>
    <r>
      <t>工程经济学（</t>
    </r>
    <r>
      <rPr>
        <sz val="9"/>
        <rFont val="Times New Roman"/>
        <family val="1"/>
      </rPr>
      <t>A</t>
    </r>
    <r>
      <rPr>
        <sz val="9"/>
        <rFont val="宋体"/>
        <family val="0"/>
      </rPr>
      <t>）</t>
    </r>
    <r>
      <rPr>
        <sz val="9"/>
        <rFont val="Times New Roman"/>
        <family val="1"/>
      </rPr>
      <t>(</t>
    </r>
    <r>
      <rPr>
        <sz val="9"/>
        <rFont val="宋体"/>
        <family val="0"/>
      </rPr>
      <t>双语</t>
    </r>
    <r>
      <rPr>
        <sz val="9"/>
        <rFont val="Times New Roman"/>
        <family val="1"/>
      </rPr>
      <t>)</t>
    </r>
  </si>
  <si>
    <r>
      <t>土木工程基础实验</t>
    </r>
    <r>
      <rPr>
        <sz val="9"/>
        <rFont val="Times New Roman"/>
        <family val="1"/>
      </rPr>
      <t>(</t>
    </r>
    <r>
      <rPr>
        <sz val="9"/>
        <rFont val="宋体"/>
        <family val="0"/>
      </rPr>
      <t>Ⅰ</t>
    </r>
    <r>
      <rPr>
        <sz val="9"/>
        <rFont val="Times New Roman"/>
        <family val="1"/>
      </rPr>
      <t>~</t>
    </r>
    <r>
      <rPr>
        <sz val="9"/>
        <rFont val="宋体"/>
        <family val="0"/>
      </rPr>
      <t>Ⅲ</t>
    </r>
    <r>
      <rPr>
        <sz val="9"/>
        <rFont val="Times New Roman"/>
        <family val="1"/>
      </rPr>
      <t>)*</t>
    </r>
  </si>
  <si>
    <t>05512010</t>
  </si>
  <si>
    <t>建筑学</t>
  </si>
  <si>
    <t>建筑学课程设计</t>
  </si>
  <si>
    <t>05512040</t>
  </si>
  <si>
    <t>03242120</t>
  </si>
  <si>
    <t>建筑设备</t>
  </si>
  <si>
    <t>05513010</t>
  </si>
  <si>
    <r>
      <t>结构力学</t>
    </r>
    <r>
      <rPr>
        <sz val="9"/>
        <rFont val="Times New Roman"/>
        <family val="1"/>
      </rPr>
      <t>I</t>
    </r>
  </si>
  <si>
    <t>第三学年</t>
  </si>
  <si>
    <t>21032060</t>
  </si>
  <si>
    <t>第二学期</t>
  </si>
  <si>
    <t>第三学期</t>
  </si>
  <si>
    <t>课程名称</t>
  </si>
  <si>
    <r>
      <t>形势与政策</t>
    </r>
    <r>
      <rPr>
        <sz val="9"/>
        <rFont val="Times New Roman"/>
        <family val="1"/>
      </rPr>
      <t xml:space="preserve"> </t>
    </r>
  </si>
  <si>
    <t>工程合同管理Ⅰ</t>
  </si>
  <si>
    <t>工程项目管理Ⅰ</t>
  </si>
  <si>
    <t>建设法规</t>
  </si>
  <si>
    <t>基础工程（后八周）</t>
  </si>
  <si>
    <r>
      <t>国际工程管理</t>
    </r>
    <r>
      <rPr>
        <sz val="9"/>
        <rFont val="宋体"/>
        <family val="0"/>
      </rPr>
      <t>（双语）</t>
    </r>
  </si>
  <si>
    <t>土木工程施工</t>
  </si>
  <si>
    <t>会计学原理</t>
  </si>
  <si>
    <t>工程项目施工规划</t>
  </si>
  <si>
    <t>学分</t>
  </si>
  <si>
    <t>第四学年</t>
  </si>
  <si>
    <t>第一学期</t>
  </si>
  <si>
    <t>课程编号</t>
  </si>
  <si>
    <t>学分</t>
  </si>
  <si>
    <t>工程估价</t>
  </si>
  <si>
    <t>工程招标投标模拟</t>
  </si>
  <si>
    <r>
      <t>生产实习</t>
    </r>
    <r>
      <rPr>
        <sz val="9"/>
        <rFont val="Times New Roman"/>
        <family val="1"/>
      </rPr>
      <t>(</t>
    </r>
    <r>
      <rPr>
        <sz val="9"/>
        <rFont val="宋体"/>
        <family val="0"/>
      </rPr>
      <t>另利用</t>
    </r>
    <r>
      <rPr>
        <sz val="9"/>
        <rFont val="Times New Roman"/>
        <family val="1"/>
      </rPr>
      <t>2</t>
    </r>
    <r>
      <rPr>
        <sz val="9"/>
        <rFont val="宋体"/>
        <family val="0"/>
      </rPr>
      <t>周暑假）</t>
    </r>
  </si>
  <si>
    <t>第二学期</t>
  </si>
  <si>
    <t>第三学期</t>
  </si>
  <si>
    <t>课程名称</t>
  </si>
  <si>
    <r>
      <t>就业导论</t>
    </r>
    <r>
      <rPr>
        <sz val="9"/>
        <rFont val="Times New Roman"/>
        <family val="1"/>
      </rPr>
      <t xml:space="preserve"> </t>
    </r>
  </si>
  <si>
    <t>毕业论文</t>
  </si>
  <si>
    <t>毛泽东思想和中国特色社会主义理论体系概论</t>
  </si>
  <si>
    <r>
      <t>军训</t>
    </r>
    <r>
      <rPr>
        <sz val="9"/>
        <rFont val="Times New Roman"/>
        <family val="1"/>
      </rPr>
      <t xml:space="preserve"> </t>
    </r>
  </si>
  <si>
    <r>
      <t>学</t>
    </r>
    <r>
      <rPr>
        <sz val="9"/>
        <rFont val="Times New Roman"/>
        <family val="1"/>
      </rPr>
      <t xml:space="preserve">    </t>
    </r>
    <r>
      <rPr>
        <sz val="9"/>
        <rFont val="宋体"/>
        <family val="0"/>
      </rPr>
      <t>分</t>
    </r>
    <r>
      <rPr>
        <sz val="9"/>
        <rFont val="Times New Roman"/>
        <family val="1"/>
      </rPr>
      <t xml:space="preserve"> </t>
    </r>
  </si>
  <si>
    <r>
      <t>人文社科类</t>
    </r>
    <r>
      <rPr>
        <sz val="9"/>
        <rFont val="Times New Roman"/>
        <family val="1"/>
      </rPr>
      <t xml:space="preserve">                                                                                                                                                       </t>
    </r>
  </si>
  <si>
    <r>
      <t>学</t>
    </r>
    <r>
      <rPr>
        <sz val="9"/>
        <rFont val="Times New Roman"/>
        <family val="1"/>
      </rPr>
      <t xml:space="preserve">      </t>
    </r>
    <r>
      <rPr>
        <sz val="9"/>
        <rFont val="宋体"/>
        <family val="0"/>
      </rPr>
      <t>分</t>
    </r>
  </si>
  <si>
    <t>授  课  学  时</t>
  </si>
  <si>
    <t>2</t>
  </si>
  <si>
    <r>
      <t>说明：</t>
    </r>
    <r>
      <rPr>
        <sz val="9"/>
        <rFont val="Times New Roman"/>
        <family val="1"/>
      </rPr>
      <t>*</t>
    </r>
    <r>
      <rPr>
        <sz val="9"/>
        <rFont val="宋体"/>
        <family val="0"/>
      </rPr>
      <t>土木工程基础实验Ⅰ、Ⅱ、Ⅲ分别指工程力学、土力学、水力学。</t>
    </r>
  </si>
  <si>
    <r>
      <t xml:space="preserve">     </t>
    </r>
    <r>
      <rPr>
        <b/>
        <sz val="10"/>
        <rFont val="Times New Roman"/>
        <family val="1"/>
      </rPr>
      <t>2</t>
    </r>
    <r>
      <rPr>
        <b/>
        <sz val="10"/>
        <rFont val="宋体"/>
        <family val="0"/>
      </rPr>
      <t>、</t>
    </r>
    <r>
      <rPr>
        <b/>
        <sz val="10"/>
        <rFont val="Times New Roman"/>
        <family val="1"/>
      </rPr>
      <t xml:space="preserve"> </t>
    </r>
    <r>
      <rPr>
        <b/>
        <sz val="10"/>
        <rFont val="宋体"/>
        <family val="0"/>
      </rPr>
      <t>社会实践</t>
    </r>
    <r>
      <rPr>
        <b/>
        <sz val="10"/>
        <rFont val="Times New Roman"/>
        <family val="1"/>
      </rPr>
      <t>(</t>
    </r>
    <r>
      <rPr>
        <b/>
        <sz val="10"/>
        <rFont val="宋体"/>
        <family val="0"/>
      </rPr>
      <t>含社团活动</t>
    </r>
    <r>
      <rPr>
        <b/>
        <sz val="10"/>
        <rFont val="Times New Roman"/>
        <family val="1"/>
      </rPr>
      <t xml:space="preserve">) </t>
    </r>
    <r>
      <rPr>
        <sz val="10"/>
        <rFont val="Times New Roman"/>
        <family val="1"/>
      </rPr>
      <t xml:space="preserve"> </t>
    </r>
    <r>
      <rPr>
        <sz val="10"/>
        <rFont val="宋体"/>
        <family val="0"/>
      </rPr>
      <t>由团委组织并考核，通过者获得</t>
    </r>
    <r>
      <rPr>
        <sz val="10"/>
        <rFont val="Times New Roman"/>
        <family val="1"/>
      </rPr>
      <t>1</t>
    </r>
    <r>
      <rPr>
        <sz val="10"/>
        <rFont val="宋体"/>
        <family val="0"/>
      </rPr>
      <t>学分，被评为优秀社会实践成果者奖励</t>
    </r>
    <r>
      <rPr>
        <sz val="10"/>
        <rFont val="Times New Roman"/>
        <family val="1"/>
      </rPr>
      <t>1</t>
    </r>
    <r>
      <rPr>
        <sz val="10"/>
        <rFont val="宋体"/>
        <family val="0"/>
      </rPr>
      <t>学分。</t>
    </r>
  </si>
  <si>
    <r>
      <t xml:space="preserve">   </t>
    </r>
    <r>
      <rPr>
        <b/>
        <sz val="10"/>
        <rFont val="Times New Roman"/>
        <family val="1"/>
      </rPr>
      <t xml:space="preserve"> 3</t>
    </r>
    <r>
      <rPr>
        <b/>
        <sz val="10"/>
        <rFont val="宋体"/>
        <family val="0"/>
      </rPr>
      <t>、</t>
    </r>
    <r>
      <rPr>
        <b/>
        <sz val="10"/>
        <rFont val="Times New Roman"/>
        <family val="1"/>
      </rPr>
      <t xml:space="preserve">  </t>
    </r>
    <r>
      <rPr>
        <b/>
        <sz val="10"/>
        <rFont val="宋体"/>
        <family val="0"/>
      </rPr>
      <t>文化素质教育实践</t>
    </r>
    <r>
      <rPr>
        <sz val="10"/>
        <rFont val="Times New Roman"/>
        <family val="1"/>
      </rPr>
      <t xml:space="preserve">   </t>
    </r>
    <r>
      <rPr>
        <sz val="10"/>
        <rFont val="宋体"/>
        <family val="0"/>
      </rPr>
      <t>由文化素质教育中心组织，可获得</t>
    </r>
    <r>
      <rPr>
        <sz val="10"/>
        <rFont val="Times New Roman"/>
        <family val="1"/>
      </rPr>
      <t>1</t>
    </r>
    <r>
      <rPr>
        <sz val="10"/>
        <rFont val="宋体"/>
        <family val="0"/>
      </rPr>
      <t>学分。</t>
    </r>
  </si>
  <si>
    <r>
      <t xml:space="preserve">   </t>
    </r>
    <r>
      <rPr>
        <b/>
        <sz val="10"/>
        <rFont val="Times New Roman"/>
        <family val="1"/>
      </rPr>
      <t xml:space="preserve">  4</t>
    </r>
    <r>
      <rPr>
        <b/>
        <sz val="10"/>
        <rFont val="宋体"/>
        <family val="0"/>
      </rPr>
      <t>、课外研学</t>
    </r>
    <r>
      <rPr>
        <b/>
        <sz val="10"/>
        <rFont val="Times New Roman"/>
        <family val="1"/>
      </rPr>
      <t xml:space="preserve">   </t>
    </r>
    <r>
      <rPr>
        <sz val="10"/>
        <rFont val="Times New Roman"/>
        <family val="1"/>
      </rPr>
      <t xml:space="preserve"> </t>
    </r>
    <r>
      <rPr>
        <sz val="10"/>
        <rFont val="宋体"/>
        <family val="0"/>
      </rPr>
      <t>学生在校期间，通过科研实践、学科竞赛、创新实践和学年作品等活动取得</t>
    </r>
    <r>
      <rPr>
        <sz val="10"/>
        <rFont val="Times New Roman"/>
        <family val="1"/>
      </rPr>
      <t>2</t>
    </r>
    <r>
      <rPr>
        <sz val="10"/>
        <rFont val="宋体"/>
        <family val="0"/>
      </rPr>
      <t>学分（请参见《东南大学本科学生课外研学学分认定办法》）。</t>
    </r>
  </si>
  <si>
    <t xml:space="preserve">                                    第三学期</t>
  </si>
  <si>
    <t>3选1</t>
  </si>
  <si>
    <t>学程安排示范指导</t>
  </si>
  <si>
    <t xml:space="preserve">   ** "人文社科类" 必须选满6个学分。</t>
  </si>
  <si>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</si>
  <si>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选</t>
    </r>
    <r>
      <rPr>
        <b/>
        <sz val="9"/>
        <color indexed="10"/>
        <rFont val="Times New Roman"/>
        <family val="1"/>
      </rPr>
      <t>0.5</t>
    </r>
  </si>
  <si>
    <r>
      <t>*“</t>
    </r>
    <r>
      <rPr>
        <sz val="9"/>
        <rFont val="宋体"/>
        <family val="0"/>
      </rPr>
      <t>军事理论类”</t>
    </r>
    <r>
      <rPr>
        <sz val="9"/>
        <color indexed="10"/>
        <rFont val="宋体"/>
        <family val="0"/>
      </rPr>
      <t>必选</t>
    </r>
    <r>
      <rPr>
        <sz val="9"/>
        <color indexed="10"/>
        <rFont val="Times New Roman"/>
        <family val="1"/>
      </rPr>
      <t>1</t>
    </r>
    <r>
      <rPr>
        <sz val="9"/>
        <color indexed="10"/>
        <rFont val="宋体"/>
        <family val="0"/>
      </rPr>
      <t>学分</t>
    </r>
    <r>
      <rPr>
        <sz val="9"/>
        <rFont val="宋体"/>
        <family val="0"/>
      </rPr>
      <t>，可在下列课程中选:军事名著导读、外军概况、我国武装力量建设、军事高技术与战争、军事高技术与信息战兵器、军事战略与安全环境、战例精选与军事思想、中外著名战争与军事思想；</t>
    </r>
  </si>
  <si>
    <r>
      <t>总学分：</t>
    </r>
    <r>
      <rPr>
        <b/>
        <sz val="9"/>
        <rFont val="Times New Roman"/>
        <family val="1"/>
      </rPr>
      <t xml:space="preserve"> 160            </t>
    </r>
    <r>
      <rPr>
        <b/>
        <sz val="9"/>
        <rFont val="宋体"/>
        <family val="0"/>
      </rPr>
      <t>总学时：</t>
    </r>
    <r>
      <rPr>
        <b/>
        <sz val="9"/>
        <rFont val="Times New Roman"/>
        <family val="1"/>
      </rPr>
      <t xml:space="preserve"> 2274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</si>
</sst>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Red]0.0"/>
    <numFmt numFmtId="178" formatCode="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00000"/>
    <numFmt numFmtId="186" formatCode="0_);[Red]\(0\)"/>
    <numFmt numFmtId="187" formatCode="0.0_);[Red]\(0.0\)"/>
    <numFmt numFmtId="188" formatCode="0.00_);[Red]\(0.00\)"/>
  </numFmts>
  <fonts count="39">
    <font>
      <sz val="12"/>
      <name val="宋体"/>
      <family val="0"/>
    </font>
    <font>
      <sz val="9"/>
      <name val="宋体"/>
      <family val="0"/>
    </font>
    <font>
      <sz val="9"/>
      <name val="Times New Roman"/>
      <family val="1"/>
    </font>
    <font>
      <b/>
      <sz val="14"/>
      <name val="Times New Roman"/>
      <family val="1"/>
    </font>
    <font>
      <b/>
      <sz val="16"/>
      <name val="宋体"/>
      <family val="0"/>
    </font>
    <font>
      <b/>
      <sz val="16"/>
      <name val="Times New Roman"/>
      <family val="1"/>
    </font>
    <font>
      <sz val="12"/>
      <name val="Times New Roman"/>
      <family val="1"/>
    </font>
    <font>
      <sz val="9"/>
      <color indexed="8"/>
      <name val="宋体"/>
      <family val="0"/>
    </font>
    <font>
      <sz val="9"/>
      <color indexed="8"/>
      <name val="Times New Roman"/>
      <family val="1"/>
    </font>
    <font>
      <sz val="7.5"/>
      <name val="宋体"/>
      <family val="0"/>
    </font>
    <font>
      <sz val="10"/>
      <name val="宋体"/>
      <family val="0"/>
    </font>
    <font>
      <sz val="10"/>
      <name val="Times New Roman"/>
      <family val="1"/>
    </font>
    <font>
      <b/>
      <sz val="10"/>
      <name val="宋体"/>
      <family val="0"/>
    </font>
    <font>
      <b/>
      <sz val="10"/>
      <name val="Times New Roman"/>
      <family val="1"/>
    </font>
    <font>
      <sz val="9"/>
      <color indexed="10"/>
      <name val="宋体"/>
      <family val="0"/>
    </font>
    <font>
      <sz val="12"/>
      <color indexed="10"/>
      <name val="宋体"/>
      <family val="0"/>
    </font>
    <font>
      <sz val="18"/>
      <name val="Times New Roman"/>
      <family val="1"/>
    </font>
    <font>
      <sz val="10.5"/>
      <name val="Times New Roman"/>
      <family val="1"/>
    </font>
    <font>
      <b/>
      <sz val="15"/>
      <name val="宋体"/>
      <family val="0"/>
    </font>
    <font>
      <sz val="9.5"/>
      <name val="宋体"/>
      <family val="0"/>
    </font>
    <font>
      <sz val="9.5"/>
      <name val="Times New Roman"/>
      <family val="1"/>
    </font>
    <font>
      <b/>
      <sz val="9"/>
      <name val="Times New Roman"/>
      <family val="1"/>
    </font>
    <font>
      <b/>
      <sz val="12"/>
      <color indexed="10"/>
      <name val="宋体"/>
      <family val="0"/>
    </font>
    <font>
      <sz val="7.5"/>
      <name val="Times New Roman"/>
      <family val="1"/>
    </font>
    <font>
      <b/>
      <sz val="9"/>
      <name val="宋体"/>
      <family val="0"/>
    </font>
    <font>
      <b/>
      <sz val="8"/>
      <name val="Times New Roman"/>
      <family val="1"/>
    </font>
    <font>
      <b/>
      <sz val="12"/>
      <name val="Times New Roman"/>
      <family val="1"/>
    </font>
    <font>
      <b/>
      <sz val="12"/>
      <name val="宋体"/>
      <family val="0"/>
    </font>
    <font>
      <b/>
      <sz val="9"/>
      <color indexed="10"/>
      <name val="Times New Roman"/>
      <family val="1"/>
    </font>
    <font>
      <b/>
      <sz val="9"/>
      <color indexed="10"/>
      <name val="宋体"/>
      <family val="0"/>
    </font>
    <font>
      <u val="single"/>
      <sz val="12"/>
      <color indexed="12"/>
      <name val="宋体"/>
      <family val="0"/>
    </font>
    <font>
      <u val="single"/>
      <sz val="12"/>
      <color indexed="36"/>
      <name val="宋体"/>
      <family val="0"/>
    </font>
    <font>
      <b/>
      <sz val="10.5"/>
      <name val="Times New Roman"/>
      <family val="1"/>
    </font>
    <font>
      <b/>
      <sz val="9.5"/>
      <name val="Times New Roman"/>
      <family val="1"/>
    </font>
    <font>
      <b/>
      <sz val="9.5"/>
      <name val="宋体"/>
      <family val="0"/>
    </font>
    <font>
      <sz val="9"/>
      <name val="黑体"/>
      <family val="0"/>
    </font>
    <font>
      <b/>
      <sz val="12"/>
      <color indexed="15"/>
      <name val="宋体"/>
      <family val="0"/>
    </font>
    <font>
      <b/>
      <sz val="9"/>
      <color indexed="8"/>
      <name val="Times New Roman"/>
      <family val="1"/>
    </font>
    <font>
      <sz val="9"/>
      <color indexed="10"/>
      <name val="Times New Roman"/>
      <family val="1"/>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cellStyleXfs>
  <cellXfs count="349">
    <xf numFmtId="0" fontId="0" fillId="0" borderId="0" xfId="0"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0" fillId="2" borderId="0" xfId="0" applyFill="1" applyAlignment="1">
      <alignment vertical="center"/>
    </xf>
    <xf numFmtId="0" fontId="2" fillId="0" borderId="1" xfId="0" applyFont="1" applyFill="1" applyBorder="1" applyAlignment="1">
      <alignment horizontal="center" vertical="center"/>
    </xf>
    <xf numFmtId="0" fontId="1" fillId="0" borderId="1" xfId="0" applyFont="1" applyBorder="1" applyAlignment="1">
      <alignment vertical="center" wrapText="1"/>
    </xf>
    <xf numFmtId="0" fontId="6"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49" fontId="0" fillId="0" borderId="0" xfId="0" applyNumberFormat="1" applyAlignment="1">
      <alignment vertical="center"/>
    </xf>
    <xf numFmtId="0" fontId="1" fillId="0" borderId="1" xfId="0" applyFont="1" applyBorder="1" applyAlignment="1">
      <alignment horizontal="left" vertical="center"/>
    </xf>
    <xf numFmtId="49" fontId="2"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justify" vertical="center" wrapText="1"/>
    </xf>
    <xf numFmtId="0" fontId="1" fillId="0" borderId="3" xfId="0" applyFont="1" applyBorder="1" applyAlignment="1">
      <alignment horizontal="left" vertical="center" wrapText="1"/>
    </xf>
    <xf numFmtId="0" fontId="1" fillId="0" borderId="0" xfId="0" applyFont="1" applyAlignment="1">
      <alignment vertical="center"/>
    </xf>
    <xf numFmtId="49" fontId="2" fillId="2" borderId="0" xfId="0" applyNumberFormat="1" applyFont="1" applyFill="1" applyAlignment="1">
      <alignment horizontal="center" vertical="center" wrapText="1"/>
    </xf>
    <xf numFmtId="49" fontId="0" fillId="0" borderId="0" xfId="0" applyNumberFormat="1" applyAlignment="1">
      <alignment vertical="center"/>
    </xf>
    <xf numFmtId="0" fontId="1" fillId="0" borderId="0" xfId="0" applyFont="1" applyAlignment="1">
      <alignment vertical="center" wrapText="1"/>
    </xf>
    <xf numFmtId="49" fontId="0" fillId="0" borderId="0" xfId="0" applyNumberFormat="1" applyAlignment="1">
      <alignment horizontal="center" vertical="center"/>
    </xf>
    <xf numFmtId="0" fontId="1" fillId="0" borderId="0" xfId="0" applyFont="1" applyAlignment="1">
      <alignment horizontal="center"/>
    </xf>
    <xf numFmtId="0" fontId="0" fillId="0" borderId="0" xfId="0" applyAlignment="1">
      <alignment horizontal="center" vertical="center" wrapText="1"/>
    </xf>
    <xf numFmtId="0" fontId="1" fillId="0" borderId="2" xfId="0" applyFont="1" applyFill="1" applyBorder="1" applyAlignment="1">
      <alignment vertical="center" wrapText="1"/>
    </xf>
    <xf numFmtId="0" fontId="6" fillId="2" borderId="1" xfId="0" applyFont="1" applyFill="1" applyBorder="1" applyAlignment="1">
      <alignment horizontal="center" vertical="center"/>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1" fillId="0" borderId="4" xfId="0" applyFont="1" applyBorder="1" applyAlignment="1">
      <alignment vertical="center" wrapText="1"/>
    </xf>
    <xf numFmtId="0" fontId="17" fillId="0" borderId="4" xfId="0" applyFont="1" applyBorder="1" applyAlignment="1">
      <alignment horizontal="center" vertical="center" wrapText="1"/>
    </xf>
    <xf numFmtId="0" fontId="0" fillId="0" borderId="0" xfId="0" applyFill="1" applyAlignment="1">
      <alignment vertical="center"/>
    </xf>
    <xf numFmtId="0" fontId="15" fillId="0" borderId="0" xfId="0" applyFont="1" applyAlignment="1">
      <alignment vertical="center"/>
    </xf>
    <xf numFmtId="0" fontId="2" fillId="0" borderId="0" xfId="0" applyFont="1" applyFill="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22" fillId="0" borderId="0" xfId="0" applyFont="1" applyFill="1" applyAlignment="1">
      <alignment vertical="center"/>
    </xf>
    <xf numFmtId="49" fontId="2"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0" fontId="23" fillId="0" borderId="1" xfId="0" applyFont="1" applyFill="1" applyBorder="1" applyAlignment="1">
      <alignment horizontal="center" vertical="center"/>
    </xf>
    <xf numFmtId="185" fontId="2" fillId="2" borderId="3" xfId="0" applyNumberFormat="1" applyFont="1" applyFill="1" applyBorder="1" applyAlignment="1">
      <alignment horizontal="center" vertical="center" wrapText="1"/>
    </xf>
    <xf numFmtId="0" fontId="1" fillId="2" borderId="4" xfId="0" applyFont="1" applyFill="1" applyBorder="1" applyAlignment="1">
      <alignment horizontal="justify" vertical="center" wrapText="1"/>
    </xf>
    <xf numFmtId="0" fontId="11" fillId="0" borderId="0" xfId="0" applyFont="1" applyAlignment="1">
      <alignment vertical="center"/>
    </xf>
    <xf numFmtId="49" fontId="11" fillId="0" borderId="0" xfId="0" applyNumberFormat="1" applyFont="1" applyAlignment="1">
      <alignment horizontal="center" vertical="center"/>
    </xf>
    <xf numFmtId="0" fontId="2"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2" fillId="2" borderId="0" xfId="0" applyFont="1" applyFill="1" applyAlignment="1">
      <alignment vertical="center"/>
    </xf>
    <xf numFmtId="0" fontId="1" fillId="2" borderId="2" xfId="0" applyFont="1" applyFill="1" applyBorder="1" applyAlignment="1">
      <alignment horizontal="left" vertical="center" wrapText="1"/>
    </xf>
    <xf numFmtId="49" fontId="2" fillId="2" borderId="1" xfId="0" applyNumberFormat="1" applyFont="1" applyFill="1" applyBorder="1" applyAlignment="1">
      <alignment horizontal="left"/>
    </xf>
    <xf numFmtId="0" fontId="1"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1" fillId="2" borderId="5"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49" fontId="2" fillId="2" borderId="1" xfId="0" applyNumberFormat="1" applyFont="1" applyFill="1" applyBorder="1" applyAlignment="1">
      <alignment vertical="center"/>
    </xf>
    <xf numFmtId="0" fontId="1" fillId="2" borderId="6" xfId="0" applyFont="1" applyFill="1" applyBorder="1" applyAlignment="1">
      <alignment vertical="center" wrapText="1"/>
    </xf>
    <xf numFmtId="0" fontId="6" fillId="2" borderId="0" xfId="0" applyFont="1" applyFill="1" applyAlignment="1">
      <alignment vertical="center"/>
    </xf>
    <xf numFmtId="49" fontId="0" fillId="2" borderId="0" xfId="0" applyNumberFormat="1" applyFill="1" applyAlignment="1">
      <alignment vertical="center"/>
    </xf>
    <xf numFmtId="0" fontId="0" fillId="2" borderId="0" xfId="0" applyFill="1" applyAlignment="1">
      <alignment vertical="center"/>
    </xf>
    <xf numFmtId="0" fontId="1" fillId="2" borderId="0" xfId="0" applyFont="1" applyFill="1" applyAlignment="1">
      <alignment vertical="center"/>
    </xf>
    <xf numFmtId="0" fontId="2" fillId="2" borderId="5" xfId="0" applyFont="1" applyFill="1" applyBorder="1" applyAlignment="1">
      <alignment horizontal="center" vertical="center"/>
    </xf>
    <xf numFmtId="49" fontId="2" fillId="2" borderId="1" xfId="0" applyNumberFormat="1" applyFont="1" applyFill="1" applyBorder="1" applyAlignment="1">
      <alignment vertical="center" wrapText="1"/>
    </xf>
    <xf numFmtId="0" fontId="2"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0" xfId="0" applyFill="1" applyAlignment="1">
      <alignment horizontal="center" vertical="center"/>
    </xf>
    <xf numFmtId="0" fontId="2" fillId="2" borderId="0" xfId="0" applyFont="1" applyFill="1" applyAlignment="1">
      <alignment/>
    </xf>
    <xf numFmtId="0" fontId="2" fillId="2" borderId="0" xfId="0" applyFont="1" applyFill="1" applyAlignment="1">
      <alignment horizontal="center"/>
    </xf>
    <xf numFmtId="0" fontId="6" fillId="2" borderId="0" xfId="0" applyFont="1" applyFill="1" applyAlignment="1">
      <alignment horizontal="center" vertical="center"/>
    </xf>
    <xf numFmtId="0" fontId="25" fillId="2" borderId="1" xfId="0" applyFont="1" applyFill="1" applyBorder="1" applyAlignment="1">
      <alignment horizontal="center" vertical="center"/>
    </xf>
    <xf numFmtId="0" fontId="26" fillId="2" borderId="1" xfId="0" applyFont="1" applyFill="1" applyBorder="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0" fontId="21" fillId="2" borderId="7" xfId="0" applyFont="1" applyFill="1" applyBorder="1" applyAlignment="1">
      <alignment horizontal="center" vertical="center" wrapText="1"/>
    </xf>
    <xf numFmtId="0" fontId="21"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22" fillId="0" borderId="0" xfId="0" applyFont="1" applyAlignment="1">
      <alignment vertical="center"/>
    </xf>
    <xf numFmtId="0" fontId="27" fillId="0" borderId="0" xfId="0" applyFont="1" applyAlignment="1">
      <alignment vertical="center"/>
    </xf>
    <xf numFmtId="0" fontId="26" fillId="2" borderId="1" xfId="0" applyFont="1" applyFill="1" applyBorder="1" applyAlignment="1">
      <alignment horizontal="center" vertical="center"/>
    </xf>
    <xf numFmtId="0" fontId="26" fillId="0" borderId="0" xfId="0" applyFont="1" applyAlignment="1">
      <alignment vertical="center"/>
    </xf>
    <xf numFmtId="178" fontId="21" fillId="2" borderId="1"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24" fillId="2" borderId="7" xfId="0" applyFont="1" applyFill="1" applyBorder="1" applyAlignment="1">
      <alignment horizontal="center" vertical="center" wrapText="1"/>
    </xf>
    <xf numFmtId="0" fontId="21" fillId="2" borderId="0" xfId="0" applyFont="1" applyFill="1" applyAlignment="1">
      <alignment vertical="center"/>
    </xf>
    <xf numFmtId="0" fontId="21" fillId="0" borderId="1" xfId="0" applyFont="1" applyBorder="1" applyAlignment="1">
      <alignment vertical="center"/>
    </xf>
    <xf numFmtId="0" fontId="24" fillId="0" borderId="1" xfId="0" applyFont="1" applyBorder="1" applyAlignment="1">
      <alignment vertical="center"/>
    </xf>
    <xf numFmtId="49" fontId="2" fillId="2" borderId="1" xfId="0" applyNumberFormat="1" applyFont="1" applyFill="1" applyBorder="1" applyAlignment="1">
      <alignment horizontal="center" vertical="center"/>
    </xf>
    <xf numFmtId="49" fontId="21" fillId="2" borderId="1" xfId="0" applyNumberFormat="1"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24" fillId="2" borderId="0" xfId="0" applyFont="1" applyFill="1" applyAlignment="1">
      <alignment horizontal="left" vertical="center"/>
    </xf>
    <xf numFmtId="0" fontId="14" fillId="2" borderId="0" xfId="0" applyFont="1" applyFill="1" applyAlignment="1">
      <alignment horizontal="left" vertical="center"/>
    </xf>
    <xf numFmtId="49" fontId="28"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horizontal="center" vertical="center"/>
    </xf>
    <xf numFmtId="0" fontId="29" fillId="2" borderId="0" xfId="0" applyFont="1" applyFill="1" applyAlignment="1">
      <alignment horizontal="left" vertical="center"/>
    </xf>
    <xf numFmtId="49" fontId="26" fillId="2" borderId="1" xfId="0" applyNumberFormat="1" applyFont="1" applyFill="1" applyBorder="1" applyAlignment="1">
      <alignment horizontal="center" vertical="center"/>
    </xf>
    <xf numFmtId="0" fontId="1" fillId="2" borderId="8"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21" fillId="0" borderId="4" xfId="0" applyFont="1" applyBorder="1" applyAlignment="1">
      <alignment horizontal="center" vertical="center" wrapText="1"/>
    </xf>
    <xf numFmtId="0" fontId="32" fillId="0" borderId="4" xfId="0" applyFont="1" applyBorder="1" applyAlignment="1">
      <alignment horizontal="center" vertical="center" wrapText="1"/>
    </xf>
    <xf numFmtId="49" fontId="17" fillId="0" borderId="1" xfId="0" applyNumberFormat="1" applyFont="1" applyBorder="1" applyAlignment="1">
      <alignment vertical="center"/>
    </xf>
    <xf numFmtId="49" fontId="2" fillId="0" borderId="9" xfId="0" applyNumberFormat="1" applyFont="1" applyBorder="1" applyAlignment="1">
      <alignment horizontal="center" vertical="center" wrapText="1"/>
    </xf>
    <xf numFmtId="0" fontId="35" fillId="0" borderId="4" xfId="0" applyFont="1" applyBorder="1" applyAlignment="1">
      <alignment horizontal="center" vertical="center" wrapText="1"/>
    </xf>
    <xf numFmtId="49" fontId="2" fillId="0" borderId="1" xfId="0" applyNumberFormat="1"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1" fillId="0" borderId="1" xfId="0" applyFont="1" applyBorder="1" applyAlignment="1">
      <alignment horizontal="justify" wrapText="1"/>
    </xf>
    <xf numFmtId="0" fontId="2" fillId="0" borderId="7" xfId="0"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vertical="center"/>
    </xf>
    <xf numFmtId="184" fontId="21" fillId="2" borderId="1" xfId="0" applyNumberFormat="1" applyFont="1" applyFill="1" applyBorder="1" applyAlignment="1">
      <alignment horizontal="center" vertical="center"/>
    </xf>
    <xf numFmtId="179" fontId="2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7" fillId="0" borderId="0" xfId="0" applyNumberFormat="1" applyFont="1" applyAlignment="1">
      <alignment vertical="center"/>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178" fontId="2" fillId="0" borderId="5" xfId="0" applyNumberFormat="1" applyFont="1" applyBorder="1" applyAlignment="1">
      <alignment horizontal="center" vertical="center" wrapText="1"/>
    </xf>
    <xf numFmtId="0" fontId="1" fillId="0" borderId="4" xfId="0" applyFont="1" applyFill="1" applyBorder="1" applyAlignment="1">
      <alignment horizontal="left" vertical="center" wrapText="1"/>
    </xf>
    <xf numFmtId="0" fontId="6" fillId="0" borderId="10" xfId="0" applyFont="1" applyFill="1" applyBorder="1" applyAlignment="1">
      <alignment horizontal="center" vertical="center"/>
    </xf>
    <xf numFmtId="0" fontId="1" fillId="0" borderId="4" xfId="0" applyFont="1" applyFill="1" applyBorder="1" applyAlignment="1">
      <alignment horizontal="justify" wrapText="1"/>
    </xf>
    <xf numFmtId="0" fontId="2" fillId="0" borderId="4" xfId="0" applyFont="1" applyFill="1" applyBorder="1" applyAlignment="1">
      <alignment horizontal="center" wrapText="1"/>
    </xf>
    <xf numFmtId="0" fontId="17" fillId="0" borderId="4" xfId="0" applyFont="1" applyFill="1" applyBorder="1" applyAlignment="1">
      <alignment horizontal="center" wrapText="1"/>
    </xf>
    <xf numFmtId="49" fontId="2"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Border="1" applyAlignment="1">
      <alignment horizontal="center" vertical="center" wrapText="1"/>
    </xf>
    <xf numFmtId="184" fontId="21" fillId="0" borderId="1" xfId="0" applyNumberFormat="1" applyFont="1" applyBorder="1" applyAlignment="1">
      <alignment horizontal="center" vertical="center"/>
    </xf>
    <xf numFmtId="184" fontId="27" fillId="0" borderId="0" xfId="0" applyNumberFormat="1" applyFont="1" applyAlignment="1">
      <alignment vertical="center"/>
    </xf>
    <xf numFmtId="186" fontId="21" fillId="2" borderId="1" xfId="0" applyNumberFormat="1" applyFont="1" applyFill="1" applyBorder="1" applyAlignment="1">
      <alignment horizontal="center" vertical="center"/>
    </xf>
    <xf numFmtId="187" fontId="21" fillId="2" borderId="1" xfId="0" applyNumberFormat="1" applyFont="1" applyFill="1" applyBorder="1" applyAlignment="1">
      <alignment horizontal="center" vertical="center"/>
    </xf>
    <xf numFmtId="49" fontId="2" fillId="0" borderId="1" xfId="0" applyNumberFormat="1" applyFont="1" applyFill="1" applyBorder="1" applyAlignment="1">
      <alignment horizontal="justify" wrapText="1"/>
    </xf>
    <xf numFmtId="49" fontId="2" fillId="0" borderId="1" xfId="0" applyNumberFormat="1" applyFont="1" applyBorder="1" applyAlignment="1">
      <alignment horizontal="justify" wrapText="1"/>
    </xf>
    <xf numFmtId="49" fontId="2" fillId="0" borderId="1" xfId="0" applyNumberFormat="1" applyFont="1" applyBorder="1" applyAlignment="1">
      <alignment horizontal="left" wrapText="1"/>
    </xf>
    <xf numFmtId="49" fontId="2" fillId="0" borderId="1" xfId="0" applyNumberFormat="1" applyFont="1" applyFill="1" applyBorder="1" applyAlignment="1">
      <alignment horizontal="center" wrapText="1"/>
    </xf>
    <xf numFmtId="0" fontId="1" fillId="0" borderId="5" xfId="0" applyFont="1" applyBorder="1" applyAlignment="1">
      <alignment horizontal="center" vertical="center" wrapText="1"/>
    </xf>
    <xf numFmtId="0" fontId="1" fillId="0" borderId="8" xfId="0" applyFont="1" applyBorder="1" applyAlignment="1">
      <alignment horizontal="left" vertical="center" wrapText="1"/>
    </xf>
    <xf numFmtId="178" fontId="1" fillId="0" borderId="5"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2" borderId="1" xfId="0" applyFont="1" applyFill="1" applyBorder="1" applyAlignment="1">
      <alignment horizontal="center" vertical="center"/>
    </xf>
    <xf numFmtId="184" fontId="1" fillId="2" borderId="1" xfId="0" applyNumberFormat="1" applyFont="1" applyFill="1" applyBorder="1" applyAlignment="1">
      <alignment horizontal="center" vertical="center"/>
    </xf>
    <xf numFmtId="188" fontId="1"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wrapText="1"/>
    </xf>
    <xf numFmtId="0" fontId="0" fillId="2" borderId="1" xfId="0" applyFill="1" applyBorder="1" applyAlignment="1">
      <alignment horizontal="center" vertical="center"/>
    </xf>
    <xf numFmtId="0" fontId="1" fillId="2" borderId="1" xfId="0" applyFont="1" applyFill="1" applyBorder="1" applyAlignment="1">
      <alignment horizontal="center" wrapText="1"/>
    </xf>
    <xf numFmtId="49" fontId="2" fillId="0" borderId="3"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2" fillId="2" borderId="1" xfId="0" applyFont="1" applyFill="1" applyBorder="1" applyAlignment="1">
      <alignment horizontal="center" wrapText="1"/>
    </xf>
    <xf numFmtId="0" fontId="7" fillId="2" borderId="1" xfId="0" applyFont="1" applyFill="1" applyBorder="1" applyAlignment="1">
      <alignment horizontal="center" vertical="center"/>
    </xf>
    <xf numFmtId="185" fontId="2" fillId="0" borderId="3" xfId="0" applyNumberFormat="1" applyFont="1" applyFill="1" applyBorder="1" applyAlignment="1">
      <alignment horizontal="center" wrapText="1"/>
    </xf>
    <xf numFmtId="0" fontId="1" fillId="0" borderId="4" xfId="0" applyFont="1" applyFill="1" applyBorder="1" applyAlignment="1">
      <alignment horizontal="justify" vertical="center" wrapText="1"/>
    </xf>
    <xf numFmtId="186" fontId="2" fillId="0" borderId="1" xfId="0" applyNumberFormat="1" applyFont="1" applyFill="1" applyBorder="1" applyAlignment="1">
      <alignment horizontal="center" vertical="center"/>
    </xf>
    <xf numFmtId="186" fontId="1" fillId="0"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xf>
    <xf numFmtId="186" fontId="1" fillId="0" borderId="1" xfId="0" applyNumberFormat="1" applyFont="1" applyFill="1" applyBorder="1" applyAlignment="1">
      <alignment horizontal="center" vertical="center"/>
    </xf>
    <xf numFmtId="186" fontId="0" fillId="0" borderId="1" xfId="0" applyNumberFormat="1" applyFill="1" applyBorder="1" applyAlignment="1">
      <alignment horizontal="center" vertical="center"/>
    </xf>
    <xf numFmtId="186" fontId="2" fillId="0" borderId="1" xfId="0" applyNumberFormat="1" applyFont="1" applyFill="1" applyBorder="1" applyAlignment="1">
      <alignment horizontal="center" vertical="center" wrapText="1"/>
    </xf>
    <xf numFmtId="187" fontId="2" fillId="0" borderId="1" xfId="0" applyNumberFormat="1" applyFont="1" applyFill="1" applyBorder="1" applyAlignment="1">
      <alignment horizontal="center" vertical="center"/>
    </xf>
    <xf numFmtId="186" fontId="7" fillId="0" borderId="1" xfId="0" applyNumberFormat="1" applyFont="1" applyFill="1" applyBorder="1" applyAlignment="1">
      <alignment horizontal="center" vertical="center" wrapText="1"/>
    </xf>
    <xf numFmtId="185" fontId="2" fillId="2" borderId="1" xfId="0" applyNumberFormat="1" applyFont="1" applyFill="1" applyBorder="1" applyAlignment="1">
      <alignment horizontal="center" wrapText="1"/>
    </xf>
    <xf numFmtId="187" fontId="10" fillId="0" borderId="1" xfId="0" applyNumberFormat="1" applyFont="1" applyFill="1" applyBorder="1" applyAlignment="1">
      <alignment horizontal="center" vertical="center"/>
    </xf>
    <xf numFmtId="187" fontId="1"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left" wrapText="1"/>
    </xf>
    <xf numFmtId="49" fontId="2" fillId="0" borderId="2" xfId="0" applyNumberFormat="1" applyFont="1" applyFill="1" applyBorder="1" applyAlignment="1">
      <alignment vertical="center"/>
    </xf>
    <xf numFmtId="0" fontId="2" fillId="0" borderId="6" xfId="0" applyFont="1" applyFill="1" applyBorder="1" applyAlignment="1">
      <alignment horizontal="center" vertical="center"/>
    </xf>
    <xf numFmtId="0" fontId="36" fillId="0" borderId="1" xfId="0" applyFont="1" applyFill="1" applyBorder="1" applyAlignment="1">
      <alignment vertical="center"/>
    </xf>
    <xf numFmtId="0" fontId="26" fillId="2" borderId="0" xfId="0" applyFont="1" applyFill="1" applyBorder="1" applyAlignment="1">
      <alignment vertical="center"/>
    </xf>
    <xf numFmtId="177" fontId="2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justify" wrapText="1"/>
    </xf>
    <xf numFmtId="0" fontId="2" fillId="2" borderId="0" xfId="0" applyFont="1" applyFill="1" applyAlignment="1">
      <alignment horizontal="center" vertical="center"/>
    </xf>
    <xf numFmtId="0" fontId="6" fillId="2" borderId="10" xfId="0" applyFont="1" applyFill="1" applyBorder="1" applyAlignment="1">
      <alignment horizontal="center" vertical="center"/>
    </xf>
    <xf numFmtId="0" fontId="1" fillId="2" borderId="4" xfId="0" applyFont="1" applyFill="1" applyBorder="1" applyAlignment="1">
      <alignment horizontal="left" vertical="center" wrapText="1"/>
    </xf>
    <xf numFmtId="49" fontId="2" fillId="2" borderId="1" xfId="0" applyNumberFormat="1" applyFont="1" applyFill="1" applyBorder="1" applyAlignment="1">
      <alignment horizontal="justify" vertical="center" wrapText="1"/>
    </xf>
    <xf numFmtId="178" fontId="2" fillId="2" borderId="1" xfId="0" applyNumberFormat="1" applyFont="1" applyFill="1" applyBorder="1" applyAlignment="1">
      <alignment horizontal="center" wrapText="1"/>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left" wrapText="1"/>
    </xf>
    <xf numFmtId="49" fontId="7" fillId="2" borderId="0" xfId="0" applyNumberFormat="1" applyFont="1" applyFill="1" applyAlignment="1">
      <alignment vertical="center"/>
    </xf>
    <xf numFmtId="0" fontId="2" fillId="2" borderId="11" xfId="0" applyFont="1" applyFill="1" applyBorder="1" applyAlignment="1">
      <alignment horizontal="center" vertical="center"/>
    </xf>
    <xf numFmtId="49" fontId="1" fillId="2" borderId="1" xfId="0" applyNumberFormat="1" applyFont="1" applyFill="1" applyBorder="1" applyAlignment="1">
      <alignment horizontal="justify" wrapText="1"/>
    </xf>
    <xf numFmtId="0" fontId="1" fillId="2" borderId="1" xfId="0" applyFont="1" applyFill="1" applyBorder="1" applyAlignment="1">
      <alignment horizontal="left" vertical="center"/>
    </xf>
    <xf numFmtId="49" fontId="7" fillId="2" borderId="1" xfId="0" applyNumberFormat="1" applyFont="1" applyFill="1" applyBorder="1" applyAlignment="1">
      <alignment vertical="center"/>
    </xf>
    <xf numFmtId="0" fontId="1" fillId="2" borderId="1" xfId="0" applyFont="1" applyFill="1" applyBorder="1" applyAlignment="1">
      <alignment horizontal="justify" wrapText="1"/>
    </xf>
    <xf numFmtId="179" fontId="2" fillId="2" borderId="1" xfId="0" applyNumberFormat="1" applyFont="1" applyFill="1" applyBorder="1" applyAlignment="1">
      <alignment horizontal="center" wrapText="1"/>
    </xf>
    <xf numFmtId="49" fontId="2" fillId="2" borderId="3" xfId="0" applyNumberFormat="1" applyFont="1" applyFill="1" applyBorder="1" applyAlignment="1">
      <alignment horizontal="center" wrapText="1"/>
    </xf>
    <xf numFmtId="0" fontId="7" fillId="2" borderId="1" xfId="0" applyFont="1" applyFill="1" applyBorder="1" applyAlignment="1">
      <alignment vertical="center" wrapText="1"/>
    </xf>
    <xf numFmtId="0" fontId="7" fillId="2" borderId="0" xfId="0" applyFont="1" applyFill="1" applyAlignment="1">
      <alignment vertical="center"/>
    </xf>
    <xf numFmtId="0" fontId="1" fillId="2" borderId="1" xfId="0" applyFont="1" applyFill="1" applyBorder="1" applyAlignment="1">
      <alignment vertical="center"/>
    </xf>
    <xf numFmtId="0" fontId="2" fillId="2" borderId="5" xfId="0" applyFont="1" applyFill="1" applyBorder="1" applyAlignment="1">
      <alignment horizontal="center" wrapText="1"/>
    </xf>
    <xf numFmtId="0" fontId="1" fillId="2" borderId="1" xfId="0" applyFont="1" applyFill="1" applyBorder="1" applyAlignment="1">
      <alignment vertical="center"/>
    </xf>
    <xf numFmtId="49" fontId="2" fillId="2" borderId="2" xfId="0" applyNumberFormat="1" applyFont="1" applyFill="1" applyBorder="1" applyAlignment="1">
      <alignment vertical="center"/>
    </xf>
    <xf numFmtId="0" fontId="1" fillId="2" borderId="2" xfId="0" applyFont="1" applyFill="1" applyBorder="1" applyAlignment="1">
      <alignment vertical="center" wrapText="1"/>
    </xf>
    <xf numFmtId="49" fontId="2" fillId="2" borderId="2"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vertical="center"/>
    </xf>
    <xf numFmtId="0" fontId="0" fillId="2" borderId="1" xfId="0" applyFill="1" applyBorder="1" applyAlignment="1">
      <alignment vertical="center"/>
    </xf>
    <xf numFmtId="185" fontId="2" fillId="2" borderId="3" xfId="0" applyNumberFormat="1" applyFont="1" applyFill="1" applyBorder="1" applyAlignment="1">
      <alignment horizontal="center" wrapText="1"/>
    </xf>
    <xf numFmtId="0" fontId="37" fillId="2" borderId="2" xfId="0" applyFont="1" applyFill="1" applyBorder="1" applyAlignment="1">
      <alignment horizontal="center" vertical="center"/>
    </xf>
    <xf numFmtId="0" fontId="1" fillId="2" borderId="0" xfId="0" applyFont="1" applyFill="1" applyBorder="1" applyAlignment="1">
      <alignment horizontal="center" vertical="center"/>
    </xf>
    <xf numFmtId="49" fontId="1" fillId="2" borderId="0" xfId="0" applyNumberFormat="1" applyFont="1" applyFill="1" applyBorder="1" applyAlignment="1">
      <alignment horizontal="center" vertical="center"/>
    </xf>
    <xf numFmtId="184" fontId="1" fillId="2" borderId="0" xfId="0" applyNumberFormat="1"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12" xfId="0" applyFont="1" applyBorder="1" applyAlignment="1">
      <alignment horizontal="center" vertical="center"/>
    </xf>
    <xf numFmtId="0" fontId="24" fillId="2" borderId="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 fillId="0" borderId="7" xfId="0" applyFont="1" applyBorder="1" applyAlignment="1">
      <alignment horizontal="center"/>
    </xf>
    <xf numFmtId="0" fontId="1" fillId="0" borderId="3" xfId="0" applyFont="1" applyBorder="1" applyAlignment="1">
      <alignment horizont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21" fillId="2" borderId="3" xfId="0" applyFont="1" applyFill="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left" vertical="center" wrapText="1"/>
    </xf>
    <xf numFmtId="49" fontId="21" fillId="2" borderId="10" xfId="0" applyNumberFormat="1" applyFont="1" applyFill="1" applyBorder="1" applyAlignment="1">
      <alignment horizontal="center" vertical="center"/>
    </xf>
    <xf numFmtId="49" fontId="21" fillId="2" borderId="14" xfId="0" applyNumberFormat="1" applyFont="1" applyFill="1" applyBorder="1" applyAlignment="1">
      <alignment horizontal="center" vertical="center"/>
    </xf>
    <xf numFmtId="49" fontId="21" fillId="2" borderId="5"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0" fillId="0" borderId="7" xfId="0" applyBorder="1" applyAlignment="1">
      <alignment vertical="center"/>
    </xf>
    <xf numFmtId="0" fontId="0" fillId="0" borderId="3" xfId="0" applyBorder="1" applyAlignment="1">
      <alignment vertical="center"/>
    </xf>
    <xf numFmtId="0" fontId="24" fillId="2"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2" xfId="0"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2" borderId="7" xfId="0" applyFont="1" applyFill="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wrapText="1"/>
    </xf>
    <xf numFmtId="0" fontId="21" fillId="2" borderId="10" xfId="0" applyFont="1" applyFill="1" applyBorder="1" applyAlignment="1">
      <alignment/>
    </xf>
    <xf numFmtId="0" fontId="21" fillId="2" borderId="14" xfId="0" applyFont="1" applyFill="1" applyBorder="1" applyAlignment="1">
      <alignment/>
    </xf>
    <xf numFmtId="0" fontId="21" fillId="2" borderId="5" xfId="0" applyFont="1" applyFill="1" applyBorder="1" applyAlignment="1">
      <alignment/>
    </xf>
    <xf numFmtId="0" fontId="24" fillId="2" borderId="10"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1" fillId="2" borderId="10"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7" xfId="0" applyFont="1" applyFill="1" applyBorder="1" applyAlignment="1">
      <alignment vertical="center"/>
    </xf>
    <xf numFmtId="0" fontId="6" fillId="2" borderId="1" xfId="0" applyFont="1" applyFill="1" applyBorder="1" applyAlignment="1">
      <alignment/>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10" fillId="0" borderId="0" xfId="0" applyFont="1" applyAlignment="1">
      <alignment vertical="center" wrapText="1"/>
    </xf>
    <xf numFmtId="0" fontId="11" fillId="2" borderId="0" xfId="0" applyFont="1" applyFill="1" applyAlignment="1">
      <alignment vertical="center" wrapText="1"/>
    </xf>
    <xf numFmtId="49" fontId="11" fillId="2" borderId="0" xfId="0" applyNumberFormat="1" applyFont="1" applyFill="1" applyAlignment="1">
      <alignment vertical="center" wrapText="1"/>
    </xf>
    <xf numFmtId="49" fontId="10" fillId="2" borderId="0" xfId="0" applyNumberFormat="1" applyFont="1" applyFill="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49" fontId="10" fillId="2" borderId="0" xfId="0" applyNumberFormat="1" applyFont="1" applyFill="1" applyAlignment="1">
      <alignment vertical="center"/>
    </xf>
    <xf numFmtId="0" fontId="0" fillId="0" borderId="3" xfId="0" applyBorder="1" applyAlignment="1">
      <alignment horizontal="center" vertical="center" wrapText="1"/>
    </xf>
    <xf numFmtId="0" fontId="1" fillId="0" borderId="3"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xf>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8" fillId="0" borderId="12" xfId="0"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49" fontId="19" fillId="0" borderId="0" xfId="0" applyNumberFormat="1" applyFont="1" applyAlignment="1">
      <alignment/>
    </xf>
    <xf numFmtId="0" fontId="21"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13" xfId="0" applyFont="1" applyBorder="1" applyAlignment="1">
      <alignment/>
    </xf>
    <xf numFmtId="49" fontId="20" fillId="0" borderId="0" xfId="0" applyNumberFormat="1" applyFont="1" applyAlignment="1">
      <alignment vertical="center" wrapText="1"/>
    </xf>
    <xf numFmtId="0" fontId="27" fillId="0" borderId="12" xfId="0" applyFont="1" applyBorder="1" applyAlignment="1">
      <alignment horizontal="center" vertical="center"/>
    </xf>
    <xf numFmtId="0" fontId="1" fillId="2" borderId="1" xfId="0" applyFont="1" applyFill="1" applyBorder="1" applyAlignment="1">
      <alignment horizontal="center" vertical="center"/>
    </xf>
    <xf numFmtId="0" fontId="24" fillId="2" borderId="1" xfId="0" applyFont="1" applyFill="1" applyBorder="1" applyAlignment="1">
      <alignment horizontal="center" vertical="center"/>
    </xf>
    <xf numFmtId="186" fontId="1" fillId="0" borderId="1" xfId="0" applyNumberFormat="1" applyFont="1" applyFill="1" applyBorder="1" applyAlignment="1">
      <alignment horizontal="center" vertical="center"/>
    </xf>
    <xf numFmtId="186" fontId="1" fillId="0" borderId="3" xfId="0" applyNumberFormat="1" applyFont="1" applyFill="1" applyBorder="1" applyAlignment="1">
      <alignment horizontal="center" vertical="center"/>
    </xf>
    <xf numFmtId="186" fontId="1" fillId="0" borderId="10" xfId="0" applyNumberFormat="1" applyFont="1" applyFill="1" applyBorder="1" applyAlignment="1">
      <alignment horizontal="center" vertical="center"/>
    </xf>
    <xf numFmtId="186" fontId="1" fillId="0" borderId="14" xfId="0" applyNumberFormat="1" applyFont="1" applyFill="1" applyBorder="1" applyAlignment="1">
      <alignment horizontal="center" vertical="center"/>
    </xf>
    <xf numFmtId="186" fontId="1" fillId="0" borderId="5" xfId="0" applyNumberFormat="1" applyFont="1" applyFill="1" applyBorder="1" applyAlignment="1">
      <alignment horizontal="center" vertical="center"/>
    </xf>
    <xf numFmtId="49" fontId="24" fillId="2" borderId="10" xfId="0" applyNumberFormat="1" applyFont="1" applyFill="1" applyBorder="1" applyAlignment="1">
      <alignment horizontal="center" vertical="center"/>
    </xf>
    <xf numFmtId="49" fontId="24" fillId="2" borderId="14"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xf>
    <xf numFmtId="186" fontId="24" fillId="0" borderId="10" xfId="0" applyNumberFormat="1" applyFont="1" applyFill="1" applyBorder="1" applyAlignment="1">
      <alignment horizontal="center" vertical="center"/>
    </xf>
    <xf numFmtId="186" fontId="24" fillId="0" borderId="14" xfId="0" applyNumberFormat="1" applyFont="1" applyFill="1" applyBorder="1" applyAlignment="1">
      <alignment horizontal="center" vertical="center"/>
    </xf>
    <xf numFmtId="186" fontId="24" fillId="0" borderId="5"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49" fontId="14" fillId="0" borderId="0" xfId="0" applyNumberFormat="1" applyFont="1" applyBorder="1"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51</xdr:row>
      <xdr:rowOff>76200</xdr:rowOff>
    </xdr:from>
    <xdr:ext cx="76200" cy="200025"/>
    <xdr:sp>
      <xdr:nvSpPr>
        <xdr:cNvPr id="1" name="TextBox 1"/>
        <xdr:cNvSpPr txBox="1">
          <a:spLocks noChangeArrowheads="1"/>
        </xdr:cNvSpPr>
      </xdr:nvSpPr>
      <xdr:spPr>
        <a:xfrm>
          <a:off x="2238375" y="9772650"/>
          <a:ext cx="76200" cy="20002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2</xdr:col>
      <xdr:colOff>1333500</xdr:colOff>
      <xdr:row>28</xdr:row>
      <xdr:rowOff>9525</xdr:rowOff>
    </xdr:from>
    <xdr:to>
      <xdr:col>3</xdr:col>
      <xdr:colOff>0</xdr:colOff>
      <xdr:row>31</xdr:row>
      <xdr:rowOff>0</xdr:rowOff>
    </xdr:to>
    <xdr:sp>
      <xdr:nvSpPr>
        <xdr:cNvPr id="2" name="TextBox 2"/>
        <xdr:cNvSpPr txBox="1">
          <a:spLocks noChangeArrowheads="1"/>
        </xdr:cNvSpPr>
      </xdr:nvSpPr>
      <xdr:spPr>
        <a:xfrm>
          <a:off x="2057400" y="5105400"/>
          <a:ext cx="180975" cy="6191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2</xdr:col>
      <xdr:colOff>1400175</xdr:colOff>
      <xdr:row>28</xdr:row>
      <xdr:rowOff>0</xdr:rowOff>
    </xdr:from>
    <xdr:to>
      <xdr:col>3</xdr:col>
      <xdr:colOff>0</xdr:colOff>
      <xdr:row>28</xdr:row>
      <xdr:rowOff>0</xdr:rowOff>
    </xdr:to>
    <xdr:sp>
      <xdr:nvSpPr>
        <xdr:cNvPr id="3" name="TextBox 3"/>
        <xdr:cNvSpPr txBox="1">
          <a:spLocks noChangeArrowheads="1"/>
        </xdr:cNvSpPr>
      </xdr:nvSpPr>
      <xdr:spPr>
        <a:xfrm>
          <a:off x="2124075" y="5095875"/>
          <a:ext cx="114300"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2</xdr:col>
      <xdr:colOff>1333500</xdr:colOff>
      <xdr:row>25</xdr:row>
      <xdr:rowOff>0</xdr:rowOff>
    </xdr:from>
    <xdr:to>
      <xdr:col>3</xdr:col>
      <xdr:colOff>0</xdr:colOff>
      <xdr:row>28</xdr:row>
      <xdr:rowOff>0</xdr:rowOff>
    </xdr:to>
    <xdr:sp>
      <xdr:nvSpPr>
        <xdr:cNvPr id="4" name="TextBox 4"/>
        <xdr:cNvSpPr txBox="1">
          <a:spLocks noChangeArrowheads="1"/>
        </xdr:cNvSpPr>
      </xdr:nvSpPr>
      <xdr:spPr>
        <a:xfrm>
          <a:off x="2057400" y="4581525"/>
          <a:ext cx="180975" cy="5143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2</xdr:col>
      <xdr:colOff>1333500</xdr:colOff>
      <xdr:row>32</xdr:row>
      <xdr:rowOff>0</xdr:rowOff>
    </xdr:from>
    <xdr:to>
      <xdr:col>3</xdr:col>
      <xdr:colOff>0</xdr:colOff>
      <xdr:row>36</xdr:row>
      <xdr:rowOff>9525</xdr:rowOff>
    </xdr:to>
    <xdr:sp>
      <xdr:nvSpPr>
        <xdr:cNvPr id="5" name="TextBox 5"/>
        <xdr:cNvSpPr txBox="1">
          <a:spLocks noChangeArrowheads="1"/>
        </xdr:cNvSpPr>
      </xdr:nvSpPr>
      <xdr:spPr>
        <a:xfrm>
          <a:off x="2057400" y="5915025"/>
          <a:ext cx="180975" cy="7715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4</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2</xdr:row>
      <xdr:rowOff>114300</xdr:rowOff>
    </xdr:from>
    <xdr:ext cx="76200" cy="219075"/>
    <xdr:sp>
      <xdr:nvSpPr>
        <xdr:cNvPr id="1" name="TextBox 1"/>
        <xdr:cNvSpPr txBox="1">
          <a:spLocks noChangeArrowheads="1"/>
        </xdr:cNvSpPr>
      </xdr:nvSpPr>
      <xdr:spPr>
        <a:xfrm>
          <a:off x="3409950" y="866775"/>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6</xdr:col>
      <xdr:colOff>66675</xdr:colOff>
      <xdr:row>2</xdr:row>
      <xdr:rowOff>114300</xdr:rowOff>
    </xdr:from>
    <xdr:ext cx="76200" cy="219075"/>
    <xdr:sp>
      <xdr:nvSpPr>
        <xdr:cNvPr id="2" name="TextBox 2"/>
        <xdr:cNvSpPr txBox="1">
          <a:spLocks noChangeArrowheads="1"/>
        </xdr:cNvSpPr>
      </xdr:nvSpPr>
      <xdr:spPr>
        <a:xfrm>
          <a:off x="3409950" y="866775"/>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66675</xdr:colOff>
      <xdr:row>0</xdr:row>
      <xdr:rowOff>0</xdr:rowOff>
    </xdr:from>
    <xdr:ext cx="76200" cy="219075"/>
    <xdr:sp>
      <xdr:nvSpPr>
        <xdr:cNvPr id="1" name="TextBox 1"/>
        <xdr:cNvSpPr txBox="1">
          <a:spLocks noChangeArrowheads="1"/>
        </xdr:cNvSpPr>
      </xdr:nvSpPr>
      <xdr:spPr>
        <a:xfrm>
          <a:off x="3333750"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8</xdr:col>
      <xdr:colOff>66675</xdr:colOff>
      <xdr:row>0</xdr:row>
      <xdr:rowOff>0</xdr:rowOff>
    </xdr:from>
    <xdr:ext cx="76200" cy="219075"/>
    <xdr:sp>
      <xdr:nvSpPr>
        <xdr:cNvPr id="2" name="TextBox 2"/>
        <xdr:cNvSpPr txBox="1">
          <a:spLocks noChangeArrowheads="1"/>
        </xdr:cNvSpPr>
      </xdr:nvSpPr>
      <xdr:spPr>
        <a:xfrm>
          <a:off x="3333750"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66675</xdr:colOff>
      <xdr:row>0</xdr:row>
      <xdr:rowOff>0</xdr:rowOff>
    </xdr:from>
    <xdr:ext cx="76200" cy="219075"/>
    <xdr:sp>
      <xdr:nvSpPr>
        <xdr:cNvPr id="1" name="TextBox 1"/>
        <xdr:cNvSpPr txBox="1">
          <a:spLocks noChangeArrowheads="1"/>
        </xdr:cNvSpPr>
      </xdr:nvSpPr>
      <xdr:spPr>
        <a:xfrm>
          <a:off x="3590925"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8</xdr:col>
      <xdr:colOff>66675</xdr:colOff>
      <xdr:row>0</xdr:row>
      <xdr:rowOff>0</xdr:rowOff>
    </xdr:from>
    <xdr:ext cx="76200" cy="219075"/>
    <xdr:sp>
      <xdr:nvSpPr>
        <xdr:cNvPr id="2" name="TextBox 2"/>
        <xdr:cNvSpPr txBox="1">
          <a:spLocks noChangeArrowheads="1"/>
        </xdr:cNvSpPr>
      </xdr:nvSpPr>
      <xdr:spPr>
        <a:xfrm>
          <a:off x="3590925"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2</xdr:col>
      <xdr:colOff>1333500</xdr:colOff>
      <xdr:row>25</xdr:row>
      <xdr:rowOff>0</xdr:rowOff>
    </xdr:from>
    <xdr:to>
      <xdr:col>3</xdr:col>
      <xdr:colOff>0</xdr:colOff>
      <xdr:row>29</xdr:row>
      <xdr:rowOff>0</xdr:rowOff>
    </xdr:to>
    <xdr:sp>
      <xdr:nvSpPr>
        <xdr:cNvPr id="3" name="TextBox 10"/>
        <xdr:cNvSpPr txBox="1">
          <a:spLocks noChangeArrowheads="1"/>
        </xdr:cNvSpPr>
      </xdr:nvSpPr>
      <xdr:spPr>
        <a:xfrm>
          <a:off x="2181225" y="5267325"/>
          <a:ext cx="219075" cy="8001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4</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2</xdr:col>
      <xdr:colOff>1162050</xdr:colOff>
      <xdr:row>21</xdr:row>
      <xdr:rowOff>0</xdr:rowOff>
    </xdr:from>
    <xdr:to>
      <xdr:col>3</xdr:col>
      <xdr:colOff>0</xdr:colOff>
      <xdr:row>23</xdr:row>
      <xdr:rowOff>0</xdr:rowOff>
    </xdr:to>
    <xdr:sp>
      <xdr:nvSpPr>
        <xdr:cNvPr id="4" name="TextBox 11"/>
        <xdr:cNvSpPr txBox="1">
          <a:spLocks noChangeArrowheads="1"/>
        </xdr:cNvSpPr>
      </xdr:nvSpPr>
      <xdr:spPr>
        <a:xfrm>
          <a:off x="2009775" y="4467225"/>
          <a:ext cx="3905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宋体"/>
              <a:ea typeface="宋体"/>
              <a:cs typeface="宋体"/>
            </a:rPr>
            <a:t>2选1</a:t>
          </a:r>
        </a:p>
      </xdr:txBody>
    </xdr:sp>
    <xdr:clientData/>
  </xdr:twoCellAnchor>
  <xdr:twoCellAnchor>
    <xdr:from>
      <xdr:col>2</xdr:col>
      <xdr:colOff>1162050</xdr:colOff>
      <xdr:row>23</xdr:row>
      <xdr:rowOff>0</xdr:rowOff>
    </xdr:from>
    <xdr:to>
      <xdr:col>3</xdr:col>
      <xdr:colOff>0</xdr:colOff>
      <xdr:row>25</xdr:row>
      <xdr:rowOff>0</xdr:rowOff>
    </xdr:to>
    <xdr:sp>
      <xdr:nvSpPr>
        <xdr:cNvPr id="5" name="TextBox 12"/>
        <xdr:cNvSpPr txBox="1">
          <a:spLocks noChangeArrowheads="1"/>
        </xdr:cNvSpPr>
      </xdr:nvSpPr>
      <xdr:spPr>
        <a:xfrm>
          <a:off x="2009775" y="4867275"/>
          <a:ext cx="3905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宋体"/>
              <a:ea typeface="宋体"/>
              <a:cs typeface="宋体"/>
            </a:rPr>
            <a:t>2选1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1362075</xdr:colOff>
      <xdr:row>33</xdr:row>
      <xdr:rowOff>0</xdr:rowOff>
    </xdr:from>
    <xdr:to>
      <xdr:col>6</xdr:col>
      <xdr:colOff>9525</xdr:colOff>
      <xdr:row>36</xdr:row>
      <xdr:rowOff>0</xdr:rowOff>
    </xdr:to>
    <xdr:sp>
      <xdr:nvSpPr>
        <xdr:cNvPr id="1" name="Text Box 1"/>
        <xdr:cNvSpPr txBox="1">
          <a:spLocks noChangeArrowheads="1"/>
        </xdr:cNvSpPr>
      </xdr:nvSpPr>
      <xdr:spPr>
        <a:xfrm>
          <a:off x="5038725" y="6210300"/>
          <a:ext cx="180975" cy="5429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latin typeface="Times New Roman"/>
              <a:ea typeface="Times New Roman"/>
              <a:cs typeface="Times New Roman"/>
            </a:rPr>
            <a:t>3</a:t>
          </a:r>
          <a:r>
            <a:rPr lang="en-US" cap="none" sz="900" b="0" i="0" u="none" baseline="0">
              <a:solidFill>
                <a:srgbClr val="000000"/>
              </a:solidFill>
              <a:latin typeface="宋体"/>
              <a:ea typeface="宋体"/>
              <a:cs typeface="宋体"/>
            </a:rPr>
            <a:t>选</a:t>
          </a:r>
          <a:r>
            <a:rPr lang="en-US" cap="none" sz="900" b="0" i="0" u="none" baseline="0">
              <a:solidFill>
                <a:srgbClr val="000000"/>
              </a:solidFill>
              <a:latin typeface="Times New Roman"/>
              <a:ea typeface="Times New Roman"/>
              <a:cs typeface="Times New Roman"/>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50"/>
  <sheetViews>
    <sheetView tabSelected="1" workbookViewId="0" topLeftCell="A30">
      <selection activeCell="J52" sqref="J52"/>
    </sheetView>
  </sheetViews>
  <sheetFormatPr defaultColWidth="9.00390625" defaultRowHeight="14.25"/>
  <cols>
    <col min="1" max="1" width="2.50390625" style="5" customWidth="1"/>
    <col min="2" max="2" width="7.00390625" style="65" customWidth="1"/>
    <col min="3" max="3" width="19.875" style="66" customWidth="1"/>
    <col min="4" max="4" width="4.50390625" style="64" customWidth="1"/>
    <col min="5" max="5" width="3.875" style="64" customWidth="1"/>
    <col min="6" max="6" width="3.125" style="64" customWidth="1"/>
    <col min="7" max="7" width="2.875" style="64" customWidth="1"/>
    <col min="8" max="8" width="3.00390625" style="64" customWidth="1"/>
    <col min="9" max="11" width="2.375" style="64" customWidth="1"/>
    <col min="12" max="12" width="2.875" style="64" customWidth="1"/>
    <col min="13" max="13" width="2.00390625" style="64" customWidth="1"/>
    <col min="14" max="14" width="3.00390625" style="64" customWidth="1"/>
    <col min="15" max="15" width="2.875" style="64" customWidth="1"/>
    <col min="16" max="16" width="2.125" style="64" customWidth="1"/>
    <col min="17" max="17" width="2.875" style="64" customWidth="1"/>
    <col min="18" max="18" width="2.375" style="64" customWidth="1"/>
    <col min="19" max="19" width="2.25390625" style="64" customWidth="1"/>
    <col min="20" max="20" width="3.125" style="64" customWidth="1"/>
    <col min="21" max="21" width="2.375" style="64" customWidth="1"/>
    <col min="22" max="22" width="2.375" style="77" customWidth="1"/>
    <col min="23" max="23" width="3.375" style="80" customWidth="1"/>
    <col min="24" max="24" width="10.375" style="0" customWidth="1"/>
    <col min="25" max="25" width="8.25390625" style="0" customWidth="1"/>
    <col min="26" max="26" width="7.50390625" style="0" customWidth="1"/>
    <col min="27" max="27" width="8.00390625" style="0" customWidth="1"/>
    <col min="28" max="28" width="8.125" style="0" customWidth="1"/>
    <col min="29" max="29" width="8.25390625" style="0" customWidth="1"/>
  </cols>
  <sheetData>
    <row r="1" spans="1:23" ht="21.75" customHeight="1">
      <c r="A1" s="254" t="s">
        <v>0</v>
      </c>
      <c r="B1" s="254"/>
      <c r="C1" s="254"/>
      <c r="D1" s="254"/>
      <c r="E1" s="254"/>
      <c r="F1" s="254"/>
      <c r="G1" s="254"/>
      <c r="H1" s="254"/>
      <c r="I1" s="254"/>
      <c r="J1" s="254"/>
      <c r="K1" s="254"/>
      <c r="L1" s="254"/>
      <c r="M1" s="254"/>
      <c r="N1" s="254"/>
      <c r="O1" s="254"/>
      <c r="P1" s="254"/>
      <c r="Q1" s="254"/>
      <c r="R1" s="254"/>
      <c r="S1" s="254"/>
      <c r="T1" s="254"/>
      <c r="U1" s="254"/>
      <c r="V1" s="254"/>
      <c r="W1" s="254"/>
    </row>
    <row r="2" spans="1:23" ht="17.25" customHeight="1">
      <c r="A2" s="246" t="s">
        <v>1</v>
      </c>
      <c r="B2" s="255" t="s">
        <v>462</v>
      </c>
      <c r="C2" s="236"/>
      <c r="D2" s="246" t="s">
        <v>449</v>
      </c>
      <c r="E2" s="258" t="s">
        <v>2</v>
      </c>
      <c r="F2" s="259"/>
      <c r="G2" s="260"/>
      <c r="H2" s="246" t="s">
        <v>103</v>
      </c>
      <c r="I2" s="246" t="s">
        <v>104</v>
      </c>
      <c r="J2" s="258" t="s">
        <v>105</v>
      </c>
      <c r="K2" s="259"/>
      <c r="L2" s="259"/>
      <c r="M2" s="259"/>
      <c r="N2" s="259"/>
      <c r="O2" s="259"/>
      <c r="P2" s="259"/>
      <c r="Q2" s="259"/>
      <c r="R2" s="259"/>
      <c r="S2" s="259"/>
      <c r="T2" s="259"/>
      <c r="U2" s="260"/>
      <c r="V2" s="246" t="s">
        <v>3</v>
      </c>
      <c r="W2" s="246" t="s">
        <v>119</v>
      </c>
    </row>
    <row r="3" spans="1:23" ht="16.5" customHeight="1">
      <c r="A3" s="247"/>
      <c r="B3" s="256"/>
      <c r="C3" s="237"/>
      <c r="D3" s="247"/>
      <c r="E3" s="246" t="s">
        <v>4</v>
      </c>
      <c r="F3" s="246" t="s">
        <v>5</v>
      </c>
      <c r="G3" s="246" t="s">
        <v>31</v>
      </c>
      <c r="H3" s="247"/>
      <c r="I3" s="247"/>
      <c r="J3" s="249" t="s">
        <v>106</v>
      </c>
      <c r="K3" s="250"/>
      <c r="L3" s="251"/>
      <c r="M3" s="249" t="s">
        <v>7</v>
      </c>
      <c r="N3" s="250"/>
      <c r="O3" s="251"/>
      <c r="P3" s="249" t="s">
        <v>8</v>
      </c>
      <c r="Q3" s="250"/>
      <c r="R3" s="251"/>
      <c r="S3" s="249" t="s">
        <v>9</v>
      </c>
      <c r="T3" s="250"/>
      <c r="U3" s="251"/>
      <c r="V3" s="247"/>
      <c r="W3" s="247"/>
    </row>
    <row r="4" spans="1:23" ht="12.75" customHeight="1">
      <c r="A4" s="247"/>
      <c r="B4" s="256"/>
      <c r="C4" s="237"/>
      <c r="D4" s="247"/>
      <c r="E4" s="247"/>
      <c r="F4" s="247"/>
      <c r="G4" s="247"/>
      <c r="H4" s="247"/>
      <c r="I4" s="247"/>
      <c r="J4" s="236">
        <v>1</v>
      </c>
      <c r="K4" s="236">
        <v>2</v>
      </c>
      <c r="L4" s="252">
        <v>3</v>
      </c>
      <c r="M4" s="252">
        <v>1</v>
      </c>
      <c r="N4" s="252">
        <v>2</v>
      </c>
      <c r="O4" s="252">
        <v>3</v>
      </c>
      <c r="P4" s="252">
        <v>1</v>
      </c>
      <c r="Q4" s="252">
        <v>2</v>
      </c>
      <c r="R4" s="252">
        <v>3</v>
      </c>
      <c r="S4" s="252">
        <v>1</v>
      </c>
      <c r="T4" s="252">
        <v>2</v>
      </c>
      <c r="U4" s="252">
        <v>3</v>
      </c>
      <c r="V4" s="247"/>
      <c r="W4" s="247"/>
    </row>
    <row r="5" spans="1:23" ht="12" customHeight="1">
      <c r="A5" s="248"/>
      <c r="B5" s="257"/>
      <c r="C5" s="238"/>
      <c r="D5" s="248"/>
      <c r="E5" s="248"/>
      <c r="F5" s="248"/>
      <c r="G5" s="248"/>
      <c r="H5" s="248"/>
      <c r="I5" s="248"/>
      <c r="J5" s="238"/>
      <c r="K5" s="238"/>
      <c r="L5" s="253"/>
      <c r="M5" s="253"/>
      <c r="N5" s="253"/>
      <c r="O5" s="253"/>
      <c r="P5" s="253"/>
      <c r="Q5" s="253"/>
      <c r="R5" s="253"/>
      <c r="S5" s="253"/>
      <c r="T5" s="253"/>
      <c r="U5" s="253"/>
      <c r="V5" s="248"/>
      <c r="W5" s="248"/>
    </row>
    <row r="6" spans="1:23" ht="14.25" customHeight="1">
      <c r="A6" s="233" t="s">
        <v>10</v>
      </c>
      <c r="B6" s="184">
        <v>13011070</v>
      </c>
      <c r="C6" s="51" t="s">
        <v>11</v>
      </c>
      <c r="D6" s="9">
        <v>2</v>
      </c>
      <c r="E6" s="9">
        <v>32</v>
      </c>
      <c r="F6" s="9"/>
      <c r="G6" s="9"/>
      <c r="H6" s="9"/>
      <c r="I6" s="9">
        <v>16</v>
      </c>
      <c r="J6" s="9"/>
      <c r="K6" s="185"/>
      <c r="L6" s="9">
        <v>2</v>
      </c>
      <c r="M6" s="9"/>
      <c r="N6" s="9"/>
      <c r="O6" s="9"/>
      <c r="P6" s="9"/>
      <c r="Q6" s="9"/>
      <c r="R6" s="9"/>
      <c r="S6" s="9"/>
      <c r="T6" s="9"/>
      <c r="U6" s="9"/>
      <c r="V6" s="186" t="s">
        <v>16</v>
      </c>
      <c r="W6" s="239" t="s">
        <v>233</v>
      </c>
    </row>
    <row r="7" spans="1:23" ht="14.25" customHeight="1">
      <c r="A7" s="234"/>
      <c r="B7" s="184">
        <v>13013010</v>
      </c>
      <c r="C7" s="187" t="s">
        <v>12</v>
      </c>
      <c r="D7" s="9">
        <v>3</v>
      </c>
      <c r="E7" s="9">
        <v>48</v>
      </c>
      <c r="F7" s="9"/>
      <c r="G7" s="9"/>
      <c r="H7" s="9"/>
      <c r="I7" s="9"/>
      <c r="J7" s="9"/>
      <c r="K7" s="9"/>
      <c r="L7" s="9"/>
      <c r="M7" s="9"/>
      <c r="N7" s="9">
        <v>3</v>
      </c>
      <c r="O7" s="9"/>
      <c r="P7" s="9"/>
      <c r="Q7" s="9"/>
      <c r="R7" s="9"/>
      <c r="S7" s="9"/>
      <c r="T7" s="9"/>
      <c r="U7" s="9"/>
      <c r="V7" s="186" t="s">
        <v>16</v>
      </c>
      <c r="W7" s="240"/>
    </row>
    <row r="8" spans="1:23" s="34" customFormat="1" ht="22.5" customHeight="1">
      <c r="A8" s="234"/>
      <c r="B8" s="188">
        <v>13011030</v>
      </c>
      <c r="C8" s="187" t="s">
        <v>447</v>
      </c>
      <c r="D8" s="9">
        <v>3</v>
      </c>
      <c r="E8" s="9">
        <v>48</v>
      </c>
      <c r="F8" s="9"/>
      <c r="G8" s="9"/>
      <c r="H8" s="9"/>
      <c r="I8" s="9">
        <v>22</v>
      </c>
      <c r="J8" s="9"/>
      <c r="K8" s="9"/>
      <c r="L8" s="9"/>
      <c r="M8" s="9"/>
      <c r="N8" s="9"/>
      <c r="O8" s="9">
        <v>3</v>
      </c>
      <c r="P8" s="9"/>
      <c r="Q8" s="9"/>
      <c r="R8" s="9"/>
      <c r="S8" s="9"/>
      <c r="T8" s="9"/>
      <c r="U8" s="9"/>
      <c r="V8" s="186" t="s">
        <v>16</v>
      </c>
      <c r="W8" s="240"/>
    </row>
    <row r="9" spans="1:23" ht="13.5" customHeight="1">
      <c r="A9" s="234"/>
      <c r="B9" s="184">
        <v>88011020</v>
      </c>
      <c r="C9" s="187" t="s">
        <v>148</v>
      </c>
      <c r="D9" s="9">
        <v>3</v>
      </c>
      <c r="E9" s="9">
        <v>48</v>
      </c>
      <c r="F9" s="9"/>
      <c r="G9" s="9"/>
      <c r="H9" s="9"/>
      <c r="I9" s="9"/>
      <c r="J9" s="9"/>
      <c r="K9" s="9">
        <v>3</v>
      </c>
      <c r="L9" s="9"/>
      <c r="M9" s="9"/>
      <c r="N9" s="9"/>
      <c r="O9" s="9"/>
      <c r="P9" s="9"/>
      <c r="Q9" s="9"/>
      <c r="R9" s="9"/>
      <c r="S9" s="9"/>
      <c r="T9" s="9"/>
      <c r="U9" s="9"/>
      <c r="V9" s="186" t="s">
        <v>149</v>
      </c>
      <c r="W9" s="240"/>
    </row>
    <row r="10" spans="1:25" s="34" customFormat="1" ht="13.5" customHeight="1">
      <c r="A10" s="234"/>
      <c r="B10" s="184">
        <v>88011030</v>
      </c>
      <c r="C10" s="187" t="s">
        <v>101</v>
      </c>
      <c r="D10" s="9">
        <v>0.5</v>
      </c>
      <c r="E10" s="9">
        <v>8</v>
      </c>
      <c r="F10" s="9"/>
      <c r="G10" s="9">
        <v>8</v>
      </c>
      <c r="H10" s="9"/>
      <c r="I10" s="9"/>
      <c r="J10" s="9"/>
      <c r="K10" s="9"/>
      <c r="L10" s="9"/>
      <c r="M10" s="9"/>
      <c r="N10" s="9"/>
      <c r="O10" s="9"/>
      <c r="P10" s="9"/>
      <c r="Q10" s="189">
        <v>0.5</v>
      </c>
      <c r="R10" s="9"/>
      <c r="S10" s="9"/>
      <c r="T10" s="9"/>
      <c r="U10" s="9"/>
      <c r="V10" s="9" t="s">
        <v>120</v>
      </c>
      <c r="W10" s="240"/>
      <c r="Y10" s="36"/>
    </row>
    <row r="11" spans="1:23" s="34" customFormat="1" ht="13.5" customHeight="1">
      <c r="A11" s="234"/>
      <c r="B11" s="184">
        <v>88011010</v>
      </c>
      <c r="C11" s="187" t="s">
        <v>97</v>
      </c>
      <c r="D11" s="9">
        <v>0.5</v>
      </c>
      <c r="E11" s="9">
        <v>8</v>
      </c>
      <c r="F11" s="9"/>
      <c r="G11" s="9">
        <v>8</v>
      </c>
      <c r="H11" s="9"/>
      <c r="I11" s="9"/>
      <c r="J11" s="9"/>
      <c r="K11" s="9"/>
      <c r="L11" s="9"/>
      <c r="M11" s="9"/>
      <c r="N11" s="9"/>
      <c r="O11" s="9"/>
      <c r="P11" s="9"/>
      <c r="Q11" s="9"/>
      <c r="R11" s="9"/>
      <c r="S11" s="9"/>
      <c r="T11" s="189">
        <v>0.5</v>
      </c>
      <c r="U11" s="9"/>
      <c r="V11" s="9" t="s">
        <v>120</v>
      </c>
      <c r="W11" s="240"/>
    </row>
    <row r="12" spans="1:23" s="34" customFormat="1" ht="13.5" customHeight="1">
      <c r="A12" s="234"/>
      <c r="B12" s="184" t="s">
        <v>260</v>
      </c>
      <c r="C12" s="187" t="s">
        <v>228</v>
      </c>
      <c r="D12" s="9">
        <v>9</v>
      </c>
      <c r="E12" s="9">
        <v>96</v>
      </c>
      <c r="F12" s="9"/>
      <c r="G12" s="9">
        <v>96</v>
      </c>
      <c r="H12" s="9"/>
      <c r="I12" s="9"/>
      <c r="J12" s="9"/>
      <c r="K12" s="9">
        <v>4</v>
      </c>
      <c r="L12" s="9">
        <v>4</v>
      </c>
      <c r="M12" s="9"/>
      <c r="N12" s="9">
        <v>4</v>
      </c>
      <c r="O12" s="9"/>
      <c r="P12" s="9"/>
      <c r="Q12" s="9"/>
      <c r="R12" s="9"/>
      <c r="S12" s="9"/>
      <c r="T12" s="9"/>
      <c r="U12" s="9"/>
      <c r="V12" s="9" t="s">
        <v>13</v>
      </c>
      <c r="W12" s="240"/>
    </row>
    <row r="13" spans="1:23" ht="13.5" customHeight="1">
      <c r="A13" s="234"/>
      <c r="B13" s="190" t="s">
        <v>154</v>
      </c>
      <c r="C13" s="187" t="s">
        <v>98</v>
      </c>
      <c r="D13" s="9">
        <v>4</v>
      </c>
      <c r="E13" s="9">
        <v>128</v>
      </c>
      <c r="F13" s="9"/>
      <c r="G13" s="9"/>
      <c r="H13" s="9"/>
      <c r="I13" s="9"/>
      <c r="J13" s="9"/>
      <c r="K13" s="9">
        <v>2</v>
      </c>
      <c r="L13" s="9">
        <v>2</v>
      </c>
      <c r="M13" s="9"/>
      <c r="N13" s="9">
        <v>2</v>
      </c>
      <c r="O13" s="9">
        <v>2</v>
      </c>
      <c r="P13" s="9"/>
      <c r="Q13" s="9"/>
      <c r="R13" s="9"/>
      <c r="S13" s="9"/>
      <c r="T13" s="9"/>
      <c r="U13" s="9"/>
      <c r="V13" s="9" t="s">
        <v>120</v>
      </c>
      <c r="W13" s="240"/>
    </row>
    <row r="14" spans="1:27" s="34" customFormat="1" ht="13.5" customHeight="1">
      <c r="A14" s="234"/>
      <c r="B14" s="184" t="s">
        <v>261</v>
      </c>
      <c r="C14" s="187" t="s">
        <v>100</v>
      </c>
      <c r="D14" s="9">
        <v>10</v>
      </c>
      <c r="E14" s="9">
        <v>128</v>
      </c>
      <c r="F14" s="9"/>
      <c r="G14" s="9">
        <v>64</v>
      </c>
      <c r="H14" s="9">
        <v>8</v>
      </c>
      <c r="I14" s="9"/>
      <c r="J14" s="9"/>
      <c r="K14" s="9">
        <v>6</v>
      </c>
      <c r="L14" s="9">
        <v>6</v>
      </c>
      <c r="M14" s="9"/>
      <c r="N14" s="9"/>
      <c r="O14" s="9"/>
      <c r="P14" s="9"/>
      <c r="Q14" s="9"/>
      <c r="R14" s="9"/>
      <c r="S14" s="9"/>
      <c r="T14" s="9"/>
      <c r="U14" s="9"/>
      <c r="V14" s="9" t="s">
        <v>121</v>
      </c>
      <c r="W14" s="240"/>
      <c r="AA14" s="34" t="s">
        <v>118</v>
      </c>
    </row>
    <row r="15" spans="1:25" s="35" customFormat="1" ht="13.5" customHeight="1">
      <c r="A15" s="234"/>
      <c r="B15" s="191" t="s">
        <v>264</v>
      </c>
      <c r="C15" s="187" t="s">
        <v>232</v>
      </c>
      <c r="D15" s="9">
        <v>3</v>
      </c>
      <c r="E15" s="9">
        <v>40</v>
      </c>
      <c r="F15" s="9"/>
      <c r="G15" s="9">
        <v>16</v>
      </c>
      <c r="H15" s="9"/>
      <c r="I15" s="9"/>
      <c r="J15" s="9"/>
      <c r="K15" s="9"/>
      <c r="L15" s="9">
        <v>3</v>
      </c>
      <c r="M15" s="9"/>
      <c r="N15" s="9"/>
      <c r="O15" s="9"/>
      <c r="P15" s="9"/>
      <c r="Q15" s="9"/>
      <c r="R15" s="9"/>
      <c r="S15" s="9"/>
      <c r="T15" s="9"/>
      <c r="U15" s="9"/>
      <c r="V15" s="9" t="s">
        <v>14</v>
      </c>
      <c r="W15" s="240"/>
      <c r="Y15" s="35" t="s">
        <v>118</v>
      </c>
    </row>
    <row r="16" spans="1:23" s="5" customFormat="1" ht="13.5" customHeight="1">
      <c r="A16" s="234"/>
      <c r="B16" s="190" t="s">
        <v>267</v>
      </c>
      <c r="C16" s="51" t="s">
        <v>15</v>
      </c>
      <c r="D16" s="9">
        <v>1</v>
      </c>
      <c r="E16" s="9"/>
      <c r="F16" s="9">
        <v>32</v>
      </c>
      <c r="G16" s="9"/>
      <c r="H16" s="9"/>
      <c r="I16" s="9"/>
      <c r="J16" s="9"/>
      <c r="K16" s="9"/>
      <c r="L16" s="9">
        <v>2</v>
      </c>
      <c r="M16" s="9"/>
      <c r="N16" s="9"/>
      <c r="O16" s="9"/>
      <c r="P16" s="9"/>
      <c r="Q16" s="9"/>
      <c r="R16" s="9"/>
      <c r="S16" s="9"/>
      <c r="T16" s="9"/>
      <c r="U16" s="9"/>
      <c r="V16" s="186" t="s">
        <v>120</v>
      </c>
      <c r="W16" s="240"/>
    </row>
    <row r="17" spans="1:23" s="5" customFormat="1" ht="13.5" customHeight="1">
      <c r="A17" s="234"/>
      <c r="B17" s="192" t="s">
        <v>262</v>
      </c>
      <c r="C17" s="53" t="s">
        <v>215</v>
      </c>
      <c r="D17" s="9">
        <v>2</v>
      </c>
      <c r="E17" s="9">
        <v>32</v>
      </c>
      <c r="F17" s="9">
        <v>4</v>
      </c>
      <c r="G17" s="9">
        <v>4</v>
      </c>
      <c r="H17" s="9"/>
      <c r="I17" s="9">
        <v>4</v>
      </c>
      <c r="J17" s="9"/>
      <c r="K17" s="9"/>
      <c r="L17" s="9">
        <v>2</v>
      </c>
      <c r="M17" s="185"/>
      <c r="N17" s="9"/>
      <c r="O17" s="9"/>
      <c r="P17" s="9"/>
      <c r="Q17" s="9"/>
      <c r="R17" s="9"/>
      <c r="S17" s="9"/>
      <c r="T17" s="9"/>
      <c r="U17" s="9"/>
      <c r="V17" s="193" t="s">
        <v>120</v>
      </c>
      <c r="W17" s="240"/>
    </row>
    <row r="18" spans="1:28" s="5" customFormat="1" ht="13.5" customHeight="1">
      <c r="A18" s="234"/>
      <c r="B18" s="194">
        <v>99000002</v>
      </c>
      <c r="C18" s="195" t="s">
        <v>218</v>
      </c>
      <c r="D18" s="70">
        <v>0.5</v>
      </c>
      <c r="E18" s="9"/>
      <c r="F18" s="9"/>
      <c r="G18" s="9"/>
      <c r="H18" s="9">
        <v>20</v>
      </c>
      <c r="I18" s="9" t="s">
        <v>217</v>
      </c>
      <c r="J18" s="9"/>
      <c r="K18" s="154" t="s">
        <v>219</v>
      </c>
      <c r="L18" s="9"/>
      <c r="M18" s="9"/>
      <c r="N18" s="9"/>
      <c r="O18" s="9"/>
      <c r="P18" s="9"/>
      <c r="Q18" s="9"/>
      <c r="R18" s="9"/>
      <c r="S18" s="9"/>
      <c r="T18" s="9"/>
      <c r="U18" s="9"/>
      <c r="V18" s="193" t="s">
        <v>121</v>
      </c>
      <c r="W18" s="240"/>
      <c r="AB18" s="67"/>
    </row>
    <row r="19" spans="1:28" s="5" customFormat="1" ht="13.5" customHeight="1">
      <c r="A19" s="234"/>
      <c r="B19" s="196">
        <v>99300001</v>
      </c>
      <c r="C19" s="197" t="s">
        <v>220</v>
      </c>
      <c r="D19" s="162">
        <v>2</v>
      </c>
      <c r="E19" s="162">
        <v>40</v>
      </c>
      <c r="F19" s="162"/>
      <c r="G19" s="162"/>
      <c r="H19" s="198">
        <v>32</v>
      </c>
      <c r="I19" s="159" t="s">
        <v>221</v>
      </c>
      <c r="J19" s="162"/>
      <c r="K19" s="162">
        <v>2</v>
      </c>
      <c r="L19" s="52"/>
      <c r="M19" s="162"/>
      <c r="N19" s="162"/>
      <c r="O19" s="162"/>
      <c r="P19" s="162"/>
      <c r="Q19" s="162"/>
      <c r="R19" s="162"/>
      <c r="S19" s="162"/>
      <c r="T19" s="162"/>
      <c r="U19" s="162"/>
      <c r="V19" s="162" t="s">
        <v>13</v>
      </c>
      <c r="W19" s="240"/>
      <c r="AB19" s="67"/>
    </row>
    <row r="20" spans="1:29" s="34" customFormat="1" ht="13.5" customHeight="1">
      <c r="A20" s="234"/>
      <c r="B20" s="196">
        <v>99300002</v>
      </c>
      <c r="C20" s="197" t="s">
        <v>222</v>
      </c>
      <c r="D20" s="162">
        <v>2</v>
      </c>
      <c r="E20" s="162">
        <v>32</v>
      </c>
      <c r="F20" s="162"/>
      <c r="G20" s="162"/>
      <c r="H20" s="198">
        <v>32</v>
      </c>
      <c r="I20" s="162"/>
      <c r="J20" s="162"/>
      <c r="K20" s="67"/>
      <c r="L20" s="162">
        <v>3</v>
      </c>
      <c r="M20" s="162"/>
      <c r="N20" s="162"/>
      <c r="O20" s="162"/>
      <c r="P20" s="162"/>
      <c r="Q20" s="162"/>
      <c r="R20" s="162"/>
      <c r="S20" s="162"/>
      <c r="T20" s="162"/>
      <c r="U20" s="162"/>
      <c r="V20" s="162" t="s">
        <v>13</v>
      </c>
      <c r="W20" s="241"/>
      <c r="AC20" s="34">
        <f>SUM(D6:D20)</f>
        <v>45.5</v>
      </c>
    </row>
    <row r="21" spans="1:23" ht="13.5" customHeight="1">
      <c r="A21" s="234"/>
      <c r="B21" s="145" t="s">
        <v>263</v>
      </c>
      <c r="C21" s="55" t="s">
        <v>249</v>
      </c>
      <c r="D21" s="50">
        <v>1</v>
      </c>
      <c r="E21" s="50">
        <v>16</v>
      </c>
      <c r="F21" s="9"/>
      <c r="G21" s="9"/>
      <c r="H21" s="9"/>
      <c r="I21" s="9"/>
      <c r="J21" s="9"/>
      <c r="K21" s="9"/>
      <c r="L21" s="9"/>
      <c r="M21" s="9"/>
      <c r="N21" s="9"/>
      <c r="O21" s="9"/>
      <c r="P21" s="9"/>
      <c r="Q21" s="9"/>
      <c r="R21" s="9"/>
      <c r="S21" s="9"/>
      <c r="T21" s="9"/>
      <c r="U21" s="9"/>
      <c r="V21" s="28" t="s">
        <v>120</v>
      </c>
      <c r="W21" s="239" t="s">
        <v>328</v>
      </c>
    </row>
    <row r="22" spans="1:23" ht="13.5" customHeight="1">
      <c r="A22" s="234"/>
      <c r="B22" s="54"/>
      <c r="C22" s="55" t="s">
        <v>450</v>
      </c>
      <c r="D22" s="9">
        <v>6</v>
      </c>
      <c r="E22" s="9">
        <v>96</v>
      </c>
      <c r="F22" s="9"/>
      <c r="G22" s="9"/>
      <c r="H22" s="9"/>
      <c r="I22" s="9"/>
      <c r="J22" s="9"/>
      <c r="K22" s="9"/>
      <c r="L22" s="9"/>
      <c r="M22" s="9"/>
      <c r="N22" s="9"/>
      <c r="O22" s="9"/>
      <c r="P22" s="9"/>
      <c r="Q22" s="9"/>
      <c r="R22" s="9"/>
      <c r="S22" s="9"/>
      <c r="T22" s="9"/>
      <c r="U22" s="9"/>
      <c r="V22" s="28" t="s">
        <v>120</v>
      </c>
      <c r="W22" s="242"/>
    </row>
    <row r="23" spans="1:24" ht="13.5" customHeight="1">
      <c r="A23" s="234"/>
      <c r="B23" s="179" t="s">
        <v>280</v>
      </c>
      <c r="C23" s="138" t="s">
        <v>25</v>
      </c>
      <c r="D23" s="180">
        <v>2</v>
      </c>
      <c r="E23" s="153">
        <v>32</v>
      </c>
      <c r="F23" s="153"/>
      <c r="G23" s="153"/>
      <c r="H23" s="153"/>
      <c r="I23" s="153"/>
      <c r="J23" s="153"/>
      <c r="K23" s="153"/>
      <c r="L23" s="153"/>
      <c r="M23" s="153"/>
      <c r="N23" s="153">
        <v>2</v>
      </c>
      <c r="O23" s="153"/>
      <c r="P23" s="153"/>
      <c r="Q23" s="153"/>
      <c r="R23" s="153"/>
      <c r="S23" s="153"/>
      <c r="T23" s="153"/>
      <c r="U23" s="153"/>
      <c r="V23" s="153" t="s">
        <v>122</v>
      </c>
      <c r="W23" s="242"/>
      <c r="X23" s="149"/>
    </row>
    <row r="24" spans="1:24" ht="13.5" customHeight="1">
      <c r="A24" s="234"/>
      <c r="B24" s="178" t="s">
        <v>265</v>
      </c>
      <c r="C24" s="37" t="s">
        <v>232</v>
      </c>
      <c r="D24" s="6">
        <v>3</v>
      </c>
      <c r="E24" s="6">
        <v>40</v>
      </c>
      <c r="F24" s="6"/>
      <c r="G24" s="6">
        <v>16</v>
      </c>
      <c r="H24" s="6"/>
      <c r="I24" s="6"/>
      <c r="J24" s="6"/>
      <c r="K24" s="6"/>
      <c r="L24" s="6"/>
      <c r="M24" s="6"/>
      <c r="N24" s="6">
        <v>3</v>
      </c>
      <c r="O24" s="6"/>
      <c r="P24" s="6"/>
      <c r="Q24" s="6"/>
      <c r="R24" s="6"/>
      <c r="S24" s="6"/>
      <c r="T24" s="6"/>
      <c r="U24" s="6"/>
      <c r="V24" s="6" t="s">
        <v>14</v>
      </c>
      <c r="W24" s="242"/>
      <c r="X24" s="149"/>
    </row>
    <row r="25" spans="1:23" ht="13.5" customHeight="1">
      <c r="A25" s="234"/>
      <c r="B25" s="177" t="s">
        <v>266</v>
      </c>
      <c r="C25" s="37" t="s">
        <v>15</v>
      </c>
      <c r="D25" s="6">
        <v>1</v>
      </c>
      <c r="E25" s="6"/>
      <c r="F25" s="6">
        <v>32</v>
      </c>
      <c r="G25" s="6"/>
      <c r="H25" s="6"/>
      <c r="I25" s="6"/>
      <c r="J25" s="6"/>
      <c r="K25" s="6"/>
      <c r="L25" s="6"/>
      <c r="M25" s="6"/>
      <c r="N25" s="6">
        <v>2</v>
      </c>
      <c r="O25" s="6"/>
      <c r="P25" s="6"/>
      <c r="Q25" s="6"/>
      <c r="R25" s="6"/>
      <c r="S25" s="6"/>
      <c r="T25" s="6"/>
      <c r="U25" s="6"/>
      <c r="V25" s="133" t="s">
        <v>120</v>
      </c>
      <c r="W25" s="242"/>
    </row>
    <row r="26" spans="1:23" ht="13.5" customHeight="1">
      <c r="A26" s="234"/>
      <c r="B26" s="144" t="s">
        <v>268</v>
      </c>
      <c r="C26" s="20" t="s">
        <v>223</v>
      </c>
      <c r="D26" s="225">
        <v>3</v>
      </c>
      <c r="E26" s="122">
        <v>48</v>
      </c>
      <c r="F26" s="123"/>
      <c r="G26" s="123"/>
      <c r="H26" s="123"/>
      <c r="I26" s="123"/>
      <c r="J26" s="228"/>
      <c r="K26" s="228"/>
      <c r="L26" s="228"/>
      <c r="M26" s="228"/>
      <c r="N26" s="228"/>
      <c r="O26" s="266">
        <v>3</v>
      </c>
      <c r="P26" s="228"/>
      <c r="Q26" s="228"/>
      <c r="R26" s="228"/>
      <c r="S26" s="228"/>
      <c r="T26" s="228"/>
      <c r="U26" s="228"/>
      <c r="V26" s="263" t="s">
        <v>224</v>
      </c>
      <c r="W26" s="242"/>
    </row>
    <row r="27" spans="1:29" ht="13.5" customHeight="1">
      <c r="A27" s="234"/>
      <c r="B27" s="144" t="s">
        <v>269</v>
      </c>
      <c r="C27" s="120" t="s">
        <v>225</v>
      </c>
      <c r="D27" s="226"/>
      <c r="E27" s="119">
        <v>48</v>
      </c>
      <c r="F27" s="119"/>
      <c r="G27" s="119"/>
      <c r="H27" s="119" t="s">
        <v>226</v>
      </c>
      <c r="I27" s="119"/>
      <c r="J27" s="221"/>
      <c r="K27" s="221"/>
      <c r="L27" s="221"/>
      <c r="M27" s="221"/>
      <c r="N27" s="221"/>
      <c r="O27" s="267"/>
      <c r="P27" s="221"/>
      <c r="Q27" s="221"/>
      <c r="R27" s="221"/>
      <c r="S27" s="221"/>
      <c r="T27" s="221"/>
      <c r="U27" s="221"/>
      <c r="V27" s="264"/>
      <c r="W27" s="242"/>
      <c r="AC27">
        <f>SUM(E6:E20)</f>
        <v>688</v>
      </c>
    </row>
    <row r="28" spans="1:23" ht="13.5" customHeight="1">
      <c r="A28" s="234"/>
      <c r="B28" s="145" t="s">
        <v>270</v>
      </c>
      <c r="C28" s="120" t="s">
        <v>227</v>
      </c>
      <c r="D28" s="218"/>
      <c r="E28" s="119">
        <v>40</v>
      </c>
      <c r="F28" s="121">
        <v>16</v>
      </c>
      <c r="G28" s="121"/>
      <c r="H28" s="119"/>
      <c r="I28" s="121"/>
      <c r="J28" s="222"/>
      <c r="K28" s="222"/>
      <c r="L28" s="222"/>
      <c r="M28" s="222"/>
      <c r="N28" s="222"/>
      <c r="O28" s="268"/>
      <c r="P28" s="222"/>
      <c r="Q28" s="222"/>
      <c r="R28" s="222"/>
      <c r="S28" s="222"/>
      <c r="T28" s="222"/>
      <c r="U28" s="222"/>
      <c r="V28" s="265"/>
      <c r="W28" s="243"/>
    </row>
    <row r="29" spans="1:24" ht="13.5" customHeight="1">
      <c r="A29" s="234"/>
      <c r="B29" s="146" t="s">
        <v>271</v>
      </c>
      <c r="C29" s="57" t="s">
        <v>18</v>
      </c>
      <c r="D29" s="236">
        <v>2</v>
      </c>
      <c r="E29" s="236">
        <v>32</v>
      </c>
      <c r="F29" s="9"/>
      <c r="G29" s="9"/>
      <c r="H29" s="9"/>
      <c r="I29" s="9"/>
      <c r="J29" s="9"/>
      <c r="K29" s="252">
        <v>2</v>
      </c>
      <c r="L29" s="9"/>
      <c r="M29" s="9"/>
      <c r="N29" s="9"/>
      <c r="O29" s="9"/>
      <c r="P29" s="9"/>
      <c r="Q29" s="9"/>
      <c r="R29" s="9"/>
      <c r="S29" s="9"/>
      <c r="T29" s="9"/>
      <c r="U29" s="9"/>
      <c r="V29" s="58" t="s">
        <v>120</v>
      </c>
      <c r="W29" s="243"/>
      <c r="X29" s="229"/>
    </row>
    <row r="30" spans="1:24" ht="22.5" customHeight="1">
      <c r="A30" s="234"/>
      <c r="B30" s="146" t="s">
        <v>272</v>
      </c>
      <c r="C30" s="57" t="s">
        <v>152</v>
      </c>
      <c r="D30" s="237"/>
      <c r="E30" s="237"/>
      <c r="F30" s="9"/>
      <c r="G30" s="9"/>
      <c r="H30" s="9"/>
      <c r="I30" s="9"/>
      <c r="J30" s="9"/>
      <c r="K30" s="262"/>
      <c r="L30" s="9"/>
      <c r="M30" s="9"/>
      <c r="N30" s="9"/>
      <c r="O30" s="28"/>
      <c r="P30" s="28"/>
      <c r="Q30" s="28"/>
      <c r="R30" s="28"/>
      <c r="S30" s="28"/>
      <c r="T30" s="9"/>
      <c r="U30" s="28"/>
      <c r="V30" s="58" t="s">
        <v>120</v>
      </c>
      <c r="W30" s="243"/>
      <c r="X30" s="229"/>
    </row>
    <row r="31" spans="1:29" ht="13.5" customHeight="1">
      <c r="A31" s="235"/>
      <c r="B31" s="59" t="s">
        <v>273</v>
      </c>
      <c r="C31" s="57" t="s">
        <v>19</v>
      </c>
      <c r="D31" s="238"/>
      <c r="E31" s="238"/>
      <c r="F31" s="9"/>
      <c r="G31" s="9"/>
      <c r="H31" s="9"/>
      <c r="I31" s="9"/>
      <c r="J31" s="9"/>
      <c r="K31" s="253"/>
      <c r="L31" s="9"/>
      <c r="M31" s="9"/>
      <c r="N31" s="9"/>
      <c r="O31" s="28"/>
      <c r="P31" s="28"/>
      <c r="Q31" s="28"/>
      <c r="R31" s="28"/>
      <c r="S31" s="28"/>
      <c r="T31" s="9"/>
      <c r="U31" s="28"/>
      <c r="V31" s="60" t="s">
        <v>120</v>
      </c>
      <c r="W31" s="227"/>
      <c r="X31" s="229"/>
      <c r="AC31">
        <f>E21+E22+E23+E26+E29</f>
        <v>224</v>
      </c>
    </row>
    <row r="32" spans="1:27" s="86" customFormat="1" ht="15" customHeight="1">
      <c r="A32" s="230" t="s">
        <v>128</v>
      </c>
      <c r="B32" s="231"/>
      <c r="C32" s="232"/>
      <c r="D32" s="124">
        <v>59.5</v>
      </c>
      <c r="E32" s="83">
        <f>SUM(E6:E31)-E27-E28-E24</f>
        <v>912</v>
      </c>
      <c r="F32" s="83">
        <f>SUM(F6:F20)</f>
        <v>36</v>
      </c>
      <c r="G32" s="83">
        <f>SUM(G6:G20)</f>
        <v>196</v>
      </c>
      <c r="H32" s="83">
        <f>SUM(H6:H31)</f>
        <v>92</v>
      </c>
      <c r="I32" s="83">
        <v>42</v>
      </c>
      <c r="J32" s="83"/>
      <c r="K32" s="83">
        <f>SUM(K6:K31)</f>
        <v>19</v>
      </c>
      <c r="L32" s="83">
        <f>SUM(L6:L31)</f>
        <v>24</v>
      </c>
      <c r="M32" s="83"/>
      <c r="N32" s="83">
        <f>SUM(N6:N20)+N23</f>
        <v>11</v>
      </c>
      <c r="O32" s="83">
        <f>SUM(O6:O31)</f>
        <v>8</v>
      </c>
      <c r="P32" s="83"/>
      <c r="Q32" s="83">
        <v>0.5</v>
      </c>
      <c r="R32" s="89"/>
      <c r="S32" s="83"/>
      <c r="T32" s="83">
        <v>0.5</v>
      </c>
      <c r="U32" s="83"/>
      <c r="V32" s="87"/>
      <c r="W32" s="78"/>
      <c r="Y32" s="39"/>
      <c r="Z32" s="39"/>
      <c r="AA32" s="39"/>
    </row>
    <row r="33" spans="1:27" s="86" customFormat="1" ht="15" customHeight="1">
      <c r="A33" s="246" t="s">
        <v>20</v>
      </c>
      <c r="B33" s="177" t="s">
        <v>275</v>
      </c>
      <c r="C33" s="37" t="s">
        <v>102</v>
      </c>
      <c r="D33" s="6">
        <v>0.5</v>
      </c>
      <c r="E33" s="181"/>
      <c r="F33" s="6"/>
      <c r="G33" s="244">
        <v>16</v>
      </c>
      <c r="H33" s="6"/>
      <c r="I33" s="6"/>
      <c r="J33" s="6"/>
      <c r="K33" s="244">
        <v>1</v>
      </c>
      <c r="L33" s="6"/>
      <c r="M33" s="6"/>
      <c r="N33" s="6"/>
      <c r="O33" s="6"/>
      <c r="P33" s="6"/>
      <c r="Q33" s="6"/>
      <c r="R33" s="6"/>
      <c r="S33" s="6"/>
      <c r="T33" s="6"/>
      <c r="U33" s="6"/>
      <c r="V33" s="223" t="s">
        <v>120</v>
      </c>
      <c r="W33" s="239" t="s">
        <v>327</v>
      </c>
      <c r="Y33" s="39"/>
      <c r="Z33" s="39"/>
      <c r="AA33" s="39"/>
    </row>
    <row r="34" spans="1:27" s="86" customFormat="1" ht="15" customHeight="1">
      <c r="A34" s="247"/>
      <c r="B34" s="147" t="s">
        <v>274</v>
      </c>
      <c r="C34" s="132" t="s">
        <v>234</v>
      </c>
      <c r="D34" s="6">
        <v>0.5</v>
      </c>
      <c r="E34" s="181"/>
      <c r="F34" s="6"/>
      <c r="G34" s="245"/>
      <c r="H34" s="6"/>
      <c r="I34" s="6"/>
      <c r="J34" s="6"/>
      <c r="K34" s="245"/>
      <c r="L34" s="6"/>
      <c r="M34" s="6"/>
      <c r="N34" s="6"/>
      <c r="O34" s="6"/>
      <c r="P34" s="6"/>
      <c r="Q34" s="6"/>
      <c r="R34" s="6"/>
      <c r="S34" s="6"/>
      <c r="T34" s="6"/>
      <c r="U34" s="6"/>
      <c r="V34" s="224"/>
      <c r="W34" s="242"/>
      <c r="Y34" s="39"/>
      <c r="Z34" s="39"/>
      <c r="AA34" s="39"/>
    </row>
    <row r="35" spans="1:27" s="86" customFormat="1" ht="15" customHeight="1">
      <c r="A35" s="247"/>
      <c r="B35" s="177"/>
      <c r="C35" s="132" t="s">
        <v>235</v>
      </c>
      <c r="D35" s="6">
        <v>0.5</v>
      </c>
      <c r="E35" s="181"/>
      <c r="F35" s="6"/>
      <c r="G35" s="244">
        <v>16</v>
      </c>
      <c r="H35" s="6"/>
      <c r="I35" s="6"/>
      <c r="J35" s="6"/>
      <c r="K35" s="244">
        <v>1</v>
      </c>
      <c r="L35" s="6"/>
      <c r="M35" s="6"/>
      <c r="N35" s="6"/>
      <c r="O35" s="6"/>
      <c r="P35" s="6"/>
      <c r="Q35" s="6"/>
      <c r="R35" s="6"/>
      <c r="S35" s="6"/>
      <c r="T35" s="6"/>
      <c r="U35" s="6"/>
      <c r="V35" s="223" t="s">
        <v>237</v>
      </c>
      <c r="W35" s="242"/>
      <c r="Y35" s="39"/>
      <c r="Z35" s="39"/>
      <c r="AA35" s="39"/>
    </row>
    <row r="36" spans="1:27" s="86" customFormat="1" ht="15" customHeight="1">
      <c r="A36" s="247"/>
      <c r="B36" s="160" t="s">
        <v>276</v>
      </c>
      <c r="C36" s="132" t="s">
        <v>236</v>
      </c>
      <c r="D36" s="6">
        <v>0.5</v>
      </c>
      <c r="E36" s="181"/>
      <c r="F36" s="6"/>
      <c r="G36" s="245"/>
      <c r="H36" s="6"/>
      <c r="I36" s="6"/>
      <c r="J36" s="6"/>
      <c r="K36" s="245"/>
      <c r="L36" s="6"/>
      <c r="M36" s="6"/>
      <c r="N36" s="6"/>
      <c r="O36" s="6"/>
      <c r="P36" s="6"/>
      <c r="Q36" s="6"/>
      <c r="R36" s="6"/>
      <c r="S36" s="6"/>
      <c r="T36" s="6"/>
      <c r="U36" s="6"/>
      <c r="V36" s="224"/>
      <c r="W36" s="242"/>
      <c r="Y36" s="39"/>
      <c r="Z36" s="39"/>
      <c r="AA36" s="39"/>
    </row>
    <row r="37" spans="1:27" s="86" customFormat="1" ht="13.5" customHeight="1">
      <c r="A37" s="247"/>
      <c r="B37" s="199" t="s">
        <v>278</v>
      </c>
      <c r="C37" s="187" t="s">
        <v>99</v>
      </c>
      <c r="D37" s="9">
        <v>3</v>
      </c>
      <c r="E37" s="9">
        <v>40</v>
      </c>
      <c r="F37" s="9"/>
      <c r="G37" s="9"/>
      <c r="H37" s="9">
        <v>16</v>
      </c>
      <c r="I37" s="9"/>
      <c r="J37" s="9"/>
      <c r="K37" s="9">
        <v>3</v>
      </c>
      <c r="L37" s="9"/>
      <c r="M37" s="9"/>
      <c r="N37" s="9"/>
      <c r="O37" s="9"/>
      <c r="P37" s="9"/>
      <c r="Q37" s="9"/>
      <c r="R37" s="9"/>
      <c r="S37" s="9"/>
      <c r="T37" s="9"/>
      <c r="U37" s="9"/>
      <c r="V37" s="9" t="s">
        <v>121</v>
      </c>
      <c r="W37" s="242"/>
      <c r="X37" s="85"/>
      <c r="Y37" s="39"/>
      <c r="Z37" s="39"/>
      <c r="AA37" s="39"/>
    </row>
    <row r="38" spans="1:23" ht="13.5" customHeight="1">
      <c r="A38" s="247"/>
      <c r="B38" s="199" t="s">
        <v>277</v>
      </c>
      <c r="C38" s="200" t="s">
        <v>21</v>
      </c>
      <c r="D38" s="9">
        <v>2.5</v>
      </c>
      <c r="E38" s="127">
        <v>40</v>
      </c>
      <c r="F38" s="127"/>
      <c r="G38" s="127"/>
      <c r="H38" s="127"/>
      <c r="I38" s="127"/>
      <c r="J38" s="9"/>
      <c r="K38" s="9"/>
      <c r="L38" s="9"/>
      <c r="M38" s="9"/>
      <c r="N38" s="9"/>
      <c r="O38" s="9">
        <v>2.5</v>
      </c>
      <c r="P38" s="9"/>
      <c r="Q38" s="9"/>
      <c r="R38" s="9"/>
      <c r="S38" s="9"/>
      <c r="T38" s="9"/>
      <c r="U38" s="9"/>
      <c r="V38" s="28" t="s">
        <v>120</v>
      </c>
      <c r="W38" s="242"/>
    </row>
    <row r="39" spans="1:36" ht="13.5" customHeight="1">
      <c r="A39" s="247"/>
      <c r="B39" s="62"/>
      <c r="C39" s="197" t="s">
        <v>229</v>
      </c>
      <c r="D39" s="162">
        <v>5</v>
      </c>
      <c r="E39" s="162">
        <v>80</v>
      </c>
      <c r="F39" s="162"/>
      <c r="G39" s="162"/>
      <c r="H39" s="162"/>
      <c r="I39" s="162"/>
      <c r="J39" s="162"/>
      <c r="K39" s="162"/>
      <c r="L39" s="162"/>
      <c r="M39" s="162"/>
      <c r="N39" s="162">
        <v>5</v>
      </c>
      <c r="O39" s="162"/>
      <c r="P39" s="162"/>
      <c r="Q39" s="162"/>
      <c r="R39" s="162"/>
      <c r="S39" s="162"/>
      <c r="T39" s="162"/>
      <c r="U39" s="162"/>
      <c r="V39" s="162" t="s">
        <v>13</v>
      </c>
      <c r="W39" s="242"/>
      <c r="X39" s="10"/>
      <c r="Y39" s="10"/>
      <c r="Z39" s="10"/>
      <c r="AA39" s="10"/>
      <c r="AB39" s="10"/>
      <c r="AC39" s="10"/>
      <c r="AD39" s="10"/>
      <c r="AE39" s="10"/>
      <c r="AF39" s="10"/>
      <c r="AG39" s="10"/>
      <c r="AH39" s="10"/>
      <c r="AI39" s="10"/>
      <c r="AJ39" s="10"/>
    </row>
    <row r="40" spans="1:23" ht="13.5" customHeight="1">
      <c r="A40" s="247"/>
      <c r="B40" s="201">
        <v>12024180</v>
      </c>
      <c r="C40" s="202" t="s">
        <v>23</v>
      </c>
      <c r="D40" s="68">
        <v>2.5</v>
      </c>
      <c r="E40" s="9">
        <v>40</v>
      </c>
      <c r="F40" s="9">
        <v>8</v>
      </c>
      <c r="G40" s="9"/>
      <c r="H40" s="9"/>
      <c r="I40" s="9"/>
      <c r="J40" s="9"/>
      <c r="K40" s="9"/>
      <c r="L40" s="9"/>
      <c r="M40" s="9"/>
      <c r="N40" s="9">
        <v>3</v>
      </c>
      <c r="O40" s="50"/>
      <c r="P40" s="50"/>
      <c r="Q40" s="50"/>
      <c r="R40" s="50"/>
      <c r="S40" s="50"/>
      <c r="T40" s="9"/>
      <c r="U40" s="9"/>
      <c r="V40" s="9" t="s">
        <v>123</v>
      </c>
      <c r="W40" s="242"/>
    </row>
    <row r="41" spans="1:23" ht="13.5" customHeight="1">
      <c r="A41" s="247"/>
      <c r="B41" s="199" t="s">
        <v>279</v>
      </c>
      <c r="C41" s="197" t="s">
        <v>238</v>
      </c>
      <c r="D41" s="203">
        <v>3</v>
      </c>
      <c r="E41" s="203">
        <v>48</v>
      </c>
      <c r="F41" s="203"/>
      <c r="G41" s="203"/>
      <c r="H41" s="203"/>
      <c r="I41" s="203"/>
      <c r="J41" s="203"/>
      <c r="K41" s="203"/>
      <c r="L41" s="203"/>
      <c r="M41" s="203"/>
      <c r="N41" s="162"/>
      <c r="O41" s="204"/>
      <c r="P41" s="162"/>
      <c r="Q41" s="162">
        <v>3</v>
      </c>
      <c r="R41" s="204"/>
      <c r="S41" s="162"/>
      <c r="T41" s="162"/>
      <c r="U41" s="203"/>
      <c r="V41" s="203" t="s">
        <v>13</v>
      </c>
      <c r="W41" s="242"/>
    </row>
    <row r="42" spans="1:23" ht="13.5" customHeight="1">
      <c r="A42" s="247"/>
      <c r="B42" s="62" t="s">
        <v>281</v>
      </c>
      <c r="C42" s="63" t="s">
        <v>26</v>
      </c>
      <c r="D42" s="61">
        <v>2</v>
      </c>
      <c r="E42" s="50">
        <v>32</v>
      </c>
      <c r="F42" s="50"/>
      <c r="G42" s="50"/>
      <c r="H42" s="50"/>
      <c r="I42" s="50"/>
      <c r="J42" s="50"/>
      <c r="K42" s="50"/>
      <c r="L42" s="50"/>
      <c r="M42" s="50"/>
      <c r="N42" s="50">
        <v>2</v>
      </c>
      <c r="O42" s="50"/>
      <c r="P42" s="50"/>
      <c r="Q42" s="50"/>
      <c r="R42" s="50"/>
      <c r="S42" s="50"/>
      <c r="T42" s="50"/>
      <c r="U42" s="50"/>
      <c r="V42" s="50" t="s">
        <v>122</v>
      </c>
      <c r="W42" s="242"/>
    </row>
    <row r="43" spans="1:23" ht="13.5" customHeight="1">
      <c r="A43" s="247"/>
      <c r="B43" s="205" t="s">
        <v>282</v>
      </c>
      <c r="C43" s="206" t="s">
        <v>27</v>
      </c>
      <c r="D43" s="61">
        <v>2</v>
      </c>
      <c r="E43" s="50">
        <v>32</v>
      </c>
      <c r="F43" s="50"/>
      <c r="G43" s="50"/>
      <c r="H43" s="50"/>
      <c r="I43" s="50"/>
      <c r="J43" s="50"/>
      <c r="K43" s="50"/>
      <c r="L43" s="50"/>
      <c r="M43" s="50"/>
      <c r="N43" s="50"/>
      <c r="O43" s="50">
        <v>2</v>
      </c>
      <c r="P43" s="50"/>
      <c r="Q43" s="50"/>
      <c r="R43" s="50"/>
      <c r="S43" s="50"/>
      <c r="T43" s="50"/>
      <c r="U43" s="50"/>
      <c r="V43" s="50" t="s">
        <v>123</v>
      </c>
      <c r="W43" s="242"/>
    </row>
    <row r="44" spans="1:23" ht="13.5" customHeight="1">
      <c r="A44" s="247"/>
      <c r="B44" s="207" t="s">
        <v>283</v>
      </c>
      <c r="C44" s="55" t="s">
        <v>28</v>
      </c>
      <c r="D44" s="9">
        <v>2</v>
      </c>
      <c r="E44" s="9">
        <v>32</v>
      </c>
      <c r="F44" s="9"/>
      <c r="G44" s="9"/>
      <c r="H44" s="9"/>
      <c r="I44" s="9"/>
      <c r="J44" s="9"/>
      <c r="K44" s="9"/>
      <c r="L44" s="9"/>
      <c r="M44" s="9"/>
      <c r="N44" s="9"/>
      <c r="O44" s="9">
        <v>2</v>
      </c>
      <c r="P44" s="9"/>
      <c r="Q44" s="9"/>
      <c r="R44" s="9"/>
      <c r="S44" s="9"/>
      <c r="T44" s="9"/>
      <c r="U44" s="9"/>
      <c r="V44" s="9" t="s">
        <v>122</v>
      </c>
      <c r="W44" s="242"/>
    </row>
    <row r="45" spans="1:23" ht="13.5" customHeight="1">
      <c r="A45" s="248"/>
      <c r="B45" s="205" t="s">
        <v>284</v>
      </c>
      <c r="C45" s="206" t="s">
        <v>29</v>
      </c>
      <c r="D45" s="61">
        <v>2</v>
      </c>
      <c r="E45" s="50">
        <v>32</v>
      </c>
      <c r="F45" s="50"/>
      <c r="G45" s="50"/>
      <c r="H45" s="50"/>
      <c r="I45" s="50"/>
      <c r="J45" s="50"/>
      <c r="K45" s="50"/>
      <c r="L45" s="50"/>
      <c r="M45" s="50"/>
      <c r="N45" s="50"/>
      <c r="O45" s="50"/>
      <c r="P45" s="50"/>
      <c r="Q45" s="50">
        <v>2</v>
      </c>
      <c r="R45" s="50"/>
      <c r="S45" s="50"/>
      <c r="T45" s="50"/>
      <c r="U45" s="50"/>
      <c r="V45" s="50" t="s">
        <v>123</v>
      </c>
      <c r="W45" s="219"/>
    </row>
    <row r="46" spans="1:23" s="86" customFormat="1" ht="15" customHeight="1">
      <c r="A46" s="220" t="s">
        <v>129</v>
      </c>
      <c r="B46" s="220"/>
      <c r="C46" s="220"/>
      <c r="D46" s="183">
        <f>SUM(D35:D45)</f>
        <v>25</v>
      </c>
      <c r="E46" s="83">
        <f>SUM(E33:E45)</f>
        <v>376</v>
      </c>
      <c r="F46" s="83">
        <v>8</v>
      </c>
      <c r="G46" s="83">
        <v>32</v>
      </c>
      <c r="H46" s="83">
        <v>16</v>
      </c>
      <c r="I46" s="83"/>
      <c r="J46" s="83"/>
      <c r="K46" s="83">
        <f>SUM(K33:K37)</f>
        <v>5</v>
      </c>
      <c r="L46" s="83"/>
      <c r="M46" s="83"/>
      <c r="N46" s="125">
        <f>SUM(N33:N45)</f>
        <v>10</v>
      </c>
      <c r="O46" s="83">
        <f>SUM(O38:O45)</f>
        <v>6.5</v>
      </c>
      <c r="P46" s="83"/>
      <c r="Q46" s="83">
        <f>SUM(Q38:Q45)</f>
        <v>5</v>
      </c>
      <c r="R46" s="83"/>
      <c r="S46" s="83"/>
      <c r="T46" s="83"/>
      <c r="U46" s="83"/>
      <c r="V46" s="83"/>
      <c r="W46" s="79"/>
    </row>
    <row r="47" spans="1:23" ht="33.75" customHeight="1">
      <c r="A47" s="139" t="s">
        <v>248</v>
      </c>
      <c r="B47" s="261" t="s">
        <v>464</v>
      </c>
      <c r="C47" s="261"/>
      <c r="D47" s="261"/>
      <c r="E47" s="261"/>
      <c r="F47" s="261"/>
      <c r="G47" s="261"/>
      <c r="H47" s="261"/>
      <c r="I47" s="261"/>
      <c r="J47" s="261"/>
      <c r="K47" s="261"/>
      <c r="L47" s="261"/>
      <c r="M47" s="261"/>
      <c r="N47" s="261"/>
      <c r="O47" s="261"/>
      <c r="P47" s="261"/>
      <c r="Q47" s="261"/>
      <c r="R47" s="261"/>
      <c r="S47" s="261"/>
      <c r="T47" s="261"/>
      <c r="U47" s="261"/>
      <c r="V47" s="261"/>
      <c r="W47" s="261"/>
    </row>
    <row r="48" spans="1:23" ht="15.75">
      <c r="A48" s="348" t="s">
        <v>461</v>
      </c>
      <c r="B48" s="348"/>
      <c r="C48" s="348"/>
      <c r="D48" s="348"/>
      <c r="E48" s="348"/>
      <c r="F48" s="348"/>
      <c r="G48" s="348"/>
      <c r="H48" s="348"/>
      <c r="I48" s="348"/>
      <c r="J48" s="348"/>
      <c r="K48" s="348"/>
      <c r="L48" s="348"/>
      <c r="M48" s="348"/>
      <c r="N48" s="348"/>
      <c r="O48" s="348"/>
      <c r="P48" s="348"/>
      <c r="Q48" s="348"/>
      <c r="R48" s="348"/>
      <c r="S48" s="348"/>
      <c r="T48" s="348"/>
      <c r="U48" s="348"/>
      <c r="V48" s="348"/>
      <c r="W48" s="182"/>
    </row>
    <row r="49" ht="21.75" customHeight="1"/>
    <row r="50" ht="15.75">
      <c r="W50" s="81"/>
    </row>
    <row r="55" ht="21.75" customHeight="1"/>
  </sheetData>
  <mergeCells count="63">
    <mergeCell ref="B47:W47"/>
    <mergeCell ref="A48:V48"/>
    <mergeCell ref="K29:K31"/>
    <mergeCell ref="S26:S28"/>
    <mergeCell ref="T26:T28"/>
    <mergeCell ref="U26:U28"/>
    <mergeCell ref="V26:V28"/>
    <mergeCell ref="O26:O28"/>
    <mergeCell ref="P26:P28"/>
    <mergeCell ref="Q26:Q28"/>
    <mergeCell ref="A1:W1"/>
    <mergeCell ref="A2:A5"/>
    <mergeCell ref="B2:B5"/>
    <mergeCell ref="C2:C5"/>
    <mergeCell ref="D2:D5"/>
    <mergeCell ref="E2:G2"/>
    <mergeCell ref="I2:I5"/>
    <mergeCell ref="J2:U2"/>
    <mergeCell ref="E3:E5"/>
    <mergeCell ref="F3:F5"/>
    <mergeCell ref="G3:G5"/>
    <mergeCell ref="J3:L3"/>
    <mergeCell ref="J4:J5"/>
    <mergeCell ref="K4:K5"/>
    <mergeCell ref="L4:L5"/>
    <mergeCell ref="H2:H5"/>
    <mergeCell ref="S4:S5"/>
    <mergeCell ref="M4:M5"/>
    <mergeCell ref="R26:R28"/>
    <mergeCell ref="P4:P5"/>
    <mergeCell ref="Q4:Q5"/>
    <mergeCell ref="M26:M28"/>
    <mergeCell ref="N26:N28"/>
    <mergeCell ref="W2:W5"/>
    <mergeCell ref="V2:V5"/>
    <mergeCell ref="M3:O3"/>
    <mergeCell ref="P3:R3"/>
    <mergeCell ref="S3:U3"/>
    <mergeCell ref="R4:R5"/>
    <mergeCell ref="U4:U5"/>
    <mergeCell ref="N4:N5"/>
    <mergeCell ref="O4:O5"/>
    <mergeCell ref="T4:T5"/>
    <mergeCell ref="W33:W45"/>
    <mergeCell ref="A46:C46"/>
    <mergeCell ref="G33:G34"/>
    <mergeCell ref="G35:G36"/>
    <mergeCell ref="K33:K34"/>
    <mergeCell ref="K35:K36"/>
    <mergeCell ref="A33:A45"/>
    <mergeCell ref="V33:V34"/>
    <mergeCell ref="V35:V36"/>
    <mergeCell ref="D26:D28"/>
    <mergeCell ref="J26:J28"/>
    <mergeCell ref="L26:L28"/>
    <mergeCell ref="X29:X31"/>
    <mergeCell ref="A32:C32"/>
    <mergeCell ref="A6:A31"/>
    <mergeCell ref="D29:D31"/>
    <mergeCell ref="E29:E31"/>
    <mergeCell ref="W6:W20"/>
    <mergeCell ref="W21:W31"/>
    <mergeCell ref="K26:K28"/>
  </mergeCells>
  <printOptions/>
  <pageMargins left="0.5511811023622047" right="0.5511811023622047" top="0.5905511811023623"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C45"/>
  <sheetViews>
    <sheetView workbookViewId="0" topLeftCell="A21">
      <selection activeCell="A1" sqref="A1:W45"/>
    </sheetView>
  </sheetViews>
  <sheetFormatPr defaultColWidth="9.00390625" defaultRowHeight="14.25"/>
  <cols>
    <col min="1" max="1" width="2.625" style="74" customWidth="1"/>
    <col min="2" max="2" width="7.50390625" style="65" customWidth="1"/>
    <col min="3" max="3" width="17.125" style="67" customWidth="1"/>
    <col min="4" max="4" width="4.375" style="75" customWidth="1"/>
    <col min="5" max="5" width="4.00390625" style="76" customWidth="1"/>
    <col min="6" max="6" width="2.875" style="52" customWidth="1"/>
    <col min="7" max="7" width="3.25390625" style="52" customWidth="1"/>
    <col min="8" max="8" width="3.375" style="52" customWidth="1"/>
    <col min="9" max="9" width="2.875" style="52" customWidth="1"/>
    <col min="10" max="10" width="2.375" style="52" customWidth="1"/>
    <col min="11" max="11" width="2.625" style="52" customWidth="1"/>
    <col min="12" max="12" width="2.75390625" style="52" customWidth="1"/>
    <col min="13" max="13" width="2.375" style="52" customWidth="1"/>
    <col min="14" max="14" width="3.125" style="52" customWidth="1"/>
    <col min="15" max="15" width="4.25390625" style="52" customWidth="1"/>
    <col min="16" max="16" width="2.375" style="52" customWidth="1"/>
    <col min="17" max="17" width="3.00390625" style="52" customWidth="1"/>
    <col min="18" max="18" width="3.875" style="52" customWidth="1"/>
    <col min="19" max="19" width="2.125" style="52" customWidth="1"/>
    <col min="20" max="20" width="2.50390625" style="52" customWidth="1"/>
    <col min="21" max="22" width="2.375" style="52" customWidth="1"/>
    <col min="23" max="23" width="3.25390625" style="92" customWidth="1"/>
    <col min="24" max="24" width="9.00390625" style="98" customWidth="1"/>
    <col min="26" max="26" width="9.625" style="0" bestFit="1" customWidth="1"/>
  </cols>
  <sheetData>
    <row r="1" spans="1:24" s="26" customFormat="1" ht="30.75" customHeight="1">
      <c r="A1" s="286" t="s">
        <v>54</v>
      </c>
      <c r="B1" s="287"/>
      <c r="C1" s="287"/>
      <c r="D1" s="287"/>
      <c r="E1" s="287"/>
      <c r="F1" s="287"/>
      <c r="G1" s="287"/>
      <c r="H1" s="287"/>
      <c r="I1" s="287"/>
      <c r="J1" s="287"/>
      <c r="K1" s="287"/>
      <c r="L1" s="287"/>
      <c r="M1" s="287"/>
      <c r="N1" s="287"/>
      <c r="O1" s="287"/>
      <c r="P1" s="287"/>
      <c r="Q1" s="287"/>
      <c r="R1" s="287"/>
      <c r="S1" s="287"/>
      <c r="T1" s="287"/>
      <c r="U1" s="287"/>
      <c r="V1" s="287"/>
      <c r="W1" s="287"/>
      <c r="X1" s="97"/>
    </row>
    <row r="2" spans="1:24" s="20" customFormat="1" ht="15" customHeight="1">
      <c r="A2" s="246" t="s">
        <v>55</v>
      </c>
      <c r="B2" s="289" t="s">
        <v>56</v>
      </c>
      <c r="C2" s="236" t="s">
        <v>57</v>
      </c>
      <c r="D2" s="269" t="s">
        <v>451</v>
      </c>
      <c r="E2" s="270" t="s">
        <v>58</v>
      </c>
      <c r="F2" s="270"/>
      <c r="G2" s="270"/>
      <c r="H2" s="269" t="s">
        <v>30</v>
      </c>
      <c r="I2" s="269" t="s">
        <v>59</v>
      </c>
      <c r="J2" s="258" t="s">
        <v>60</v>
      </c>
      <c r="K2" s="293"/>
      <c r="L2" s="293"/>
      <c r="M2" s="293"/>
      <c r="N2" s="293"/>
      <c r="O2" s="293"/>
      <c r="P2" s="293"/>
      <c r="Q2" s="293"/>
      <c r="R2" s="293"/>
      <c r="S2" s="293"/>
      <c r="T2" s="293"/>
      <c r="U2" s="294"/>
      <c r="V2" s="246" t="s">
        <v>61</v>
      </c>
      <c r="W2" s="246" t="s">
        <v>119</v>
      </c>
      <c r="X2" s="98"/>
    </row>
    <row r="3" spans="1:24" s="20" customFormat="1" ht="13.5" customHeight="1">
      <c r="A3" s="288"/>
      <c r="B3" s="289"/>
      <c r="C3" s="291"/>
      <c r="D3" s="270"/>
      <c r="E3" s="269" t="s">
        <v>452</v>
      </c>
      <c r="F3" s="269" t="s">
        <v>62</v>
      </c>
      <c r="G3" s="269" t="s">
        <v>95</v>
      </c>
      <c r="H3" s="270"/>
      <c r="I3" s="270"/>
      <c r="J3" s="269" t="s">
        <v>41</v>
      </c>
      <c r="K3" s="270"/>
      <c r="L3" s="270"/>
      <c r="M3" s="269" t="s">
        <v>7</v>
      </c>
      <c r="N3" s="270"/>
      <c r="O3" s="270"/>
      <c r="P3" s="269" t="s">
        <v>8</v>
      </c>
      <c r="Q3" s="270"/>
      <c r="R3" s="270"/>
      <c r="S3" s="269" t="s">
        <v>9</v>
      </c>
      <c r="T3" s="270"/>
      <c r="U3" s="270"/>
      <c r="V3" s="295"/>
      <c r="W3" s="237"/>
      <c r="X3" s="98"/>
    </row>
    <row r="4" spans="1:24" s="20" customFormat="1" ht="11.25" customHeight="1">
      <c r="A4" s="288"/>
      <c r="B4" s="289"/>
      <c r="C4" s="291"/>
      <c r="D4" s="270"/>
      <c r="E4" s="270"/>
      <c r="F4" s="270"/>
      <c r="G4" s="271"/>
      <c r="H4" s="270"/>
      <c r="I4" s="270"/>
      <c r="J4" s="270">
        <v>1</v>
      </c>
      <c r="K4" s="270">
        <v>2</v>
      </c>
      <c r="L4" s="283">
        <v>3</v>
      </c>
      <c r="M4" s="283">
        <v>1</v>
      </c>
      <c r="N4" s="283">
        <v>2</v>
      </c>
      <c r="O4" s="283">
        <v>3</v>
      </c>
      <c r="P4" s="283">
        <v>1</v>
      </c>
      <c r="Q4" s="283">
        <v>2</v>
      </c>
      <c r="R4" s="283">
        <v>3</v>
      </c>
      <c r="S4" s="283">
        <v>1</v>
      </c>
      <c r="T4" s="283">
        <v>2</v>
      </c>
      <c r="U4" s="283">
        <v>3</v>
      </c>
      <c r="V4" s="295"/>
      <c r="W4" s="237"/>
      <c r="X4" s="98"/>
    </row>
    <row r="5" spans="1:24" s="20" customFormat="1" ht="22.5" customHeight="1">
      <c r="A5" s="288"/>
      <c r="B5" s="290"/>
      <c r="C5" s="291"/>
      <c r="D5" s="292"/>
      <c r="E5" s="271"/>
      <c r="F5" s="271"/>
      <c r="G5" s="271"/>
      <c r="H5" s="271"/>
      <c r="I5" s="271"/>
      <c r="J5" s="270"/>
      <c r="K5" s="270"/>
      <c r="L5" s="283"/>
      <c r="M5" s="283"/>
      <c r="N5" s="283"/>
      <c r="O5" s="283"/>
      <c r="P5" s="283"/>
      <c r="Q5" s="283"/>
      <c r="R5" s="283"/>
      <c r="S5" s="283"/>
      <c r="T5" s="283"/>
      <c r="U5" s="283"/>
      <c r="V5" s="295"/>
      <c r="W5" s="237"/>
      <c r="X5" s="98"/>
    </row>
    <row r="6" spans="1:23" ht="14.25">
      <c r="A6" s="269" t="s">
        <v>130</v>
      </c>
      <c r="B6" s="69" t="s">
        <v>285</v>
      </c>
      <c r="C6" s="55" t="s">
        <v>245</v>
      </c>
      <c r="D6" s="50">
        <v>3</v>
      </c>
      <c r="E6" s="50">
        <v>48</v>
      </c>
      <c r="F6" s="50"/>
      <c r="G6" s="50"/>
      <c r="H6" s="50"/>
      <c r="I6" s="50"/>
      <c r="J6" s="50"/>
      <c r="K6" s="50"/>
      <c r="L6" s="50"/>
      <c r="M6" s="50"/>
      <c r="N6" s="50"/>
      <c r="O6" s="50">
        <v>3</v>
      </c>
      <c r="P6" s="50"/>
      <c r="Q6" s="50"/>
      <c r="R6" s="50"/>
      <c r="S6" s="50"/>
      <c r="T6" s="50"/>
      <c r="U6" s="50"/>
      <c r="V6" s="50" t="s">
        <v>131</v>
      </c>
      <c r="W6" s="239" t="s">
        <v>330</v>
      </c>
    </row>
    <row r="7" spans="1:23" ht="14.25">
      <c r="A7" s="270"/>
      <c r="B7" s="69" t="s">
        <v>286</v>
      </c>
      <c r="C7" s="55" t="s">
        <v>252</v>
      </c>
      <c r="D7" s="9">
        <v>3</v>
      </c>
      <c r="E7" s="9">
        <v>48</v>
      </c>
      <c r="F7" s="9"/>
      <c r="G7" s="9"/>
      <c r="H7" s="9"/>
      <c r="I7" s="9"/>
      <c r="J7" s="9"/>
      <c r="K7" s="9"/>
      <c r="L7" s="9"/>
      <c r="M7" s="9"/>
      <c r="N7" s="9"/>
      <c r="O7" s="9"/>
      <c r="P7" s="9"/>
      <c r="Q7" s="9">
        <v>3</v>
      </c>
      <c r="R7" s="9"/>
      <c r="S7" s="9"/>
      <c r="T7" s="9"/>
      <c r="U7" s="9"/>
      <c r="V7" s="9" t="s">
        <v>121</v>
      </c>
      <c r="W7" s="242"/>
    </row>
    <row r="8" spans="1:23" ht="13.5" customHeight="1">
      <c r="A8" s="270"/>
      <c r="B8" s="69" t="s">
        <v>287</v>
      </c>
      <c r="C8" s="55" t="s">
        <v>132</v>
      </c>
      <c r="D8" s="50">
        <v>3</v>
      </c>
      <c r="E8" s="50">
        <v>48</v>
      </c>
      <c r="F8" s="50"/>
      <c r="G8" s="50"/>
      <c r="H8" s="50"/>
      <c r="I8" s="50"/>
      <c r="J8" s="50"/>
      <c r="K8" s="50"/>
      <c r="L8" s="50"/>
      <c r="M8" s="50"/>
      <c r="N8" s="50"/>
      <c r="O8" s="50"/>
      <c r="P8" s="50"/>
      <c r="Q8" s="50"/>
      <c r="R8" s="50">
        <v>3</v>
      </c>
      <c r="S8" s="50"/>
      <c r="T8" s="50"/>
      <c r="U8" s="50"/>
      <c r="V8" s="50" t="s">
        <v>121</v>
      </c>
      <c r="W8" s="242"/>
    </row>
    <row r="9" spans="1:23" ht="13.5" customHeight="1">
      <c r="A9" s="270"/>
      <c r="B9" s="69"/>
      <c r="C9" s="55" t="s">
        <v>246</v>
      </c>
      <c r="D9" s="50">
        <v>3</v>
      </c>
      <c r="E9" s="50">
        <v>48</v>
      </c>
      <c r="F9" s="50"/>
      <c r="G9" s="50"/>
      <c r="H9" s="50"/>
      <c r="I9" s="50">
        <v>16</v>
      </c>
      <c r="J9" s="50"/>
      <c r="K9" s="50"/>
      <c r="L9" s="50"/>
      <c r="M9" s="50"/>
      <c r="N9" s="50"/>
      <c r="O9" s="50"/>
      <c r="P9" s="50"/>
      <c r="Q9" s="50"/>
      <c r="R9" s="50">
        <v>3</v>
      </c>
      <c r="S9" s="50"/>
      <c r="T9" s="50"/>
      <c r="U9" s="50"/>
      <c r="V9" s="50" t="s">
        <v>121</v>
      </c>
      <c r="W9" s="242"/>
    </row>
    <row r="10" spans="1:23" ht="13.5" customHeight="1">
      <c r="A10" s="270"/>
      <c r="B10" s="69" t="s">
        <v>288</v>
      </c>
      <c r="C10" s="55" t="s">
        <v>133</v>
      </c>
      <c r="D10" s="50">
        <v>2</v>
      </c>
      <c r="E10" s="50">
        <v>32</v>
      </c>
      <c r="F10" s="50"/>
      <c r="G10" s="50"/>
      <c r="H10" s="50"/>
      <c r="I10" s="50"/>
      <c r="J10" s="50"/>
      <c r="K10" s="50"/>
      <c r="L10" s="50"/>
      <c r="M10" s="50"/>
      <c r="N10" s="50"/>
      <c r="O10" s="50"/>
      <c r="P10" s="50"/>
      <c r="Q10" s="50"/>
      <c r="R10" s="50">
        <v>2</v>
      </c>
      <c r="S10" s="50"/>
      <c r="T10" s="50"/>
      <c r="U10" s="50"/>
      <c r="V10" s="50" t="s">
        <v>120</v>
      </c>
      <c r="W10" s="242"/>
    </row>
    <row r="11" spans="1:25" ht="13.5" customHeight="1">
      <c r="A11" s="270"/>
      <c r="B11" s="69" t="s">
        <v>289</v>
      </c>
      <c r="C11" s="55" t="s">
        <v>134</v>
      </c>
      <c r="D11" s="50">
        <v>3</v>
      </c>
      <c r="E11" s="9">
        <v>48</v>
      </c>
      <c r="F11" s="50"/>
      <c r="G11" s="50"/>
      <c r="H11" s="50"/>
      <c r="I11" s="50"/>
      <c r="J11" s="50"/>
      <c r="K11" s="50"/>
      <c r="L11" s="50"/>
      <c r="M11" s="50"/>
      <c r="N11" s="50"/>
      <c r="O11" s="50"/>
      <c r="P11" s="50"/>
      <c r="Q11" s="50">
        <v>3</v>
      </c>
      <c r="R11" s="50"/>
      <c r="S11" s="50"/>
      <c r="T11" s="50"/>
      <c r="U11" s="50"/>
      <c r="V11" s="50" t="s">
        <v>131</v>
      </c>
      <c r="W11" s="242"/>
      <c r="Y11" s="35"/>
    </row>
    <row r="12" spans="1:23" ht="13.5" customHeight="1">
      <c r="A12" s="270"/>
      <c r="B12" s="69" t="s">
        <v>290</v>
      </c>
      <c r="C12" s="208" t="s">
        <v>135</v>
      </c>
      <c r="D12" s="50">
        <v>3</v>
      </c>
      <c r="E12" s="50">
        <v>32</v>
      </c>
      <c r="F12" s="50"/>
      <c r="G12" s="50"/>
      <c r="H12" s="50">
        <v>32</v>
      </c>
      <c r="I12" s="209"/>
      <c r="J12" s="50"/>
      <c r="K12" s="50"/>
      <c r="L12" s="50"/>
      <c r="M12" s="50"/>
      <c r="N12" s="50"/>
      <c r="O12" s="50"/>
      <c r="P12" s="209"/>
      <c r="Q12" s="50"/>
      <c r="R12" s="50">
        <v>2</v>
      </c>
      <c r="S12" s="50"/>
      <c r="T12" s="9"/>
      <c r="U12" s="50"/>
      <c r="V12" s="50" t="s">
        <v>136</v>
      </c>
      <c r="W12" s="242"/>
    </row>
    <row r="13" spans="1:24" s="34" customFormat="1" ht="23.25" customHeight="1">
      <c r="A13" s="282"/>
      <c r="B13" s="69" t="s">
        <v>291</v>
      </c>
      <c r="C13" s="51" t="s">
        <v>137</v>
      </c>
      <c r="D13" s="50">
        <v>2</v>
      </c>
      <c r="E13" s="50">
        <v>32</v>
      </c>
      <c r="F13" s="50"/>
      <c r="G13" s="50"/>
      <c r="H13" s="50"/>
      <c r="I13" s="209"/>
      <c r="J13" s="50"/>
      <c r="K13" s="50"/>
      <c r="L13" s="50"/>
      <c r="M13" s="50"/>
      <c r="N13" s="50"/>
      <c r="O13" s="50"/>
      <c r="P13" s="209"/>
      <c r="Q13" s="50"/>
      <c r="R13" s="50">
        <v>2</v>
      </c>
      <c r="S13" s="50"/>
      <c r="T13" s="210"/>
      <c r="U13" s="50"/>
      <c r="V13" s="50" t="s">
        <v>131</v>
      </c>
      <c r="W13" s="242"/>
      <c r="X13" s="98"/>
    </row>
    <row r="14" spans="1:24" s="34" customFormat="1" ht="21" customHeight="1">
      <c r="A14" s="282"/>
      <c r="B14" s="69"/>
      <c r="C14" s="51" t="s">
        <v>242</v>
      </c>
      <c r="D14" s="50">
        <v>3.5</v>
      </c>
      <c r="E14" s="50">
        <v>48</v>
      </c>
      <c r="F14" s="50"/>
      <c r="G14" s="50">
        <v>16</v>
      </c>
      <c r="H14" s="50"/>
      <c r="I14" s="209"/>
      <c r="J14" s="50"/>
      <c r="K14" s="50"/>
      <c r="L14" s="50"/>
      <c r="M14" s="50"/>
      <c r="N14" s="50"/>
      <c r="O14" s="50"/>
      <c r="P14" s="209"/>
      <c r="Q14" s="50"/>
      <c r="R14" s="50"/>
      <c r="S14" s="50"/>
      <c r="T14" s="204">
        <v>4</v>
      </c>
      <c r="U14" s="50"/>
      <c r="V14" s="50" t="s">
        <v>14</v>
      </c>
      <c r="W14" s="242"/>
      <c r="X14" s="98"/>
    </row>
    <row r="15" spans="1:27" s="85" customFormat="1" ht="13.5" customHeight="1">
      <c r="A15" s="282"/>
      <c r="B15" s="101"/>
      <c r="C15" s="102"/>
      <c r="D15" s="212">
        <f>SUM(D6:D14)</f>
        <v>25.5</v>
      </c>
      <c r="E15" s="103"/>
      <c r="F15" s="103"/>
      <c r="G15" s="103"/>
      <c r="H15" s="103"/>
      <c r="I15" s="103"/>
      <c r="J15" s="103"/>
      <c r="K15" s="103"/>
      <c r="L15" s="103"/>
      <c r="M15" s="103"/>
      <c r="N15" s="103"/>
      <c r="O15" s="103"/>
      <c r="P15" s="103"/>
      <c r="Q15" s="103"/>
      <c r="R15" s="103"/>
      <c r="S15" s="103"/>
      <c r="T15" s="103"/>
      <c r="U15" s="103"/>
      <c r="V15" s="103"/>
      <c r="W15" s="91"/>
      <c r="X15" s="104"/>
      <c r="AA15" s="85">
        <f>SUM(E6:E14)</f>
        <v>384</v>
      </c>
    </row>
    <row r="16" spans="1:23" ht="13.5" customHeight="1">
      <c r="A16" s="282"/>
      <c r="B16" s="69" t="s">
        <v>292</v>
      </c>
      <c r="C16" s="55" t="s">
        <v>216</v>
      </c>
      <c r="D16" s="9">
        <v>2.5</v>
      </c>
      <c r="E16" s="9">
        <v>40</v>
      </c>
      <c r="F16" s="9"/>
      <c r="G16" s="9"/>
      <c r="H16" s="9"/>
      <c r="I16" s="9"/>
      <c r="J16" s="9"/>
      <c r="K16" s="9"/>
      <c r="L16" s="9"/>
      <c r="M16" s="9"/>
      <c r="N16" s="9"/>
      <c r="O16" s="9">
        <v>2.5</v>
      </c>
      <c r="P16" s="9"/>
      <c r="Q16" s="9"/>
      <c r="R16" s="9"/>
      <c r="S16" s="9"/>
      <c r="T16" s="9"/>
      <c r="U16" s="9"/>
      <c r="V16" s="50" t="s">
        <v>16</v>
      </c>
      <c r="W16" s="239" t="s">
        <v>247</v>
      </c>
    </row>
    <row r="17" spans="1:23" ht="13.5" customHeight="1">
      <c r="A17" s="282"/>
      <c r="B17" s="137" t="s">
        <v>293</v>
      </c>
      <c r="C17" s="138" t="s">
        <v>139</v>
      </c>
      <c r="D17" s="6">
        <v>5</v>
      </c>
      <c r="E17" s="6">
        <v>80</v>
      </c>
      <c r="F17" s="6"/>
      <c r="G17" s="6"/>
      <c r="H17" s="6"/>
      <c r="I17" s="6"/>
      <c r="J17" s="6"/>
      <c r="K17" s="6"/>
      <c r="L17" s="6"/>
      <c r="M17" s="6"/>
      <c r="N17" s="6"/>
      <c r="O17" s="6">
        <v>5</v>
      </c>
      <c r="P17" s="6"/>
      <c r="Q17" s="6"/>
      <c r="R17" s="6"/>
      <c r="S17" s="6"/>
      <c r="T17" s="6"/>
      <c r="U17" s="6"/>
      <c r="V17" s="6" t="s">
        <v>14</v>
      </c>
      <c r="W17" s="242"/>
    </row>
    <row r="18" spans="1:23" ht="13.5" customHeight="1">
      <c r="A18" s="282"/>
      <c r="B18" s="147" t="s">
        <v>294</v>
      </c>
      <c r="C18" s="134" t="s">
        <v>243</v>
      </c>
      <c r="D18" s="135">
        <v>2</v>
      </c>
      <c r="E18" s="135">
        <v>32</v>
      </c>
      <c r="F18" s="136"/>
      <c r="G18" s="136"/>
      <c r="H18" s="136"/>
      <c r="I18" s="136"/>
      <c r="J18" s="136"/>
      <c r="K18" s="136"/>
      <c r="L18" s="136"/>
      <c r="M18" s="136"/>
      <c r="N18" s="136"/>
      <c r="O18" s="136"/>
      <c r="P18" s="136"/>
      <c r="Q18" s="135">
        <v>2</v>
      </c>
      <c r="R18" s="136"/>
      <c r="S18" s="136"/>
      <c r="T18" s="136"/>
      <c r="U18" s="136"/>
      <c r="V18" s="135" t="s">
        <v>13</v>
      </c>
      <c r="W18" s="243"/>
    </row>
    <row r="19" spans="1:23" ht="13.5" customHeight="1">
      <c r="A19" s="282"/>
      <c r="B19" s="69" t="s">
        <v>295</v>
      </c>
      <c r="C19" s="55" t="s">
        <v>140</v>
      </c>
      <c r="D19" s="9">
        <v>3</v>
      </c>
      <c r="E19" s="9">
        <v>48</v>
      </c>
      <c r="F19" s="9"/>
      <c r="G19" s="9"/>
      <c r="H19" s="9"/>
      <c r="I19" s="9"/>
      <c r="J19" s="9"/>
      <c r="K19" s="9"/>
      <c r="L19" s="9"/>
      <c r="M19" s="9"/>
      <c r="N19" s="9"/>
      <c r="O19" s="9"/>
      <c r="P19" s="9"/>
      <c r="Q19" s="9">
        <v>3</v>
      </c>
      <c r="R19" s="9"/>
      <c r="S19" s="9"/>
      <c r="T19" s="9"/>
      <c r="U19" s="9"/>
      <c r="V19" s="9" t="s">
        <v>14</v>
      </c>
      <c r="W19" s="243"/>
    </row>
    <row r="20" spans="1:23" ht="13.5" customHeight="1">
      <c r="A20" s="282"/>
      <c r="B20" s="69" t="s">
        <v>296</v>
      </c>
      <c r="C20" s="55" t="s">
        <v>138</v>
      </c>
      <c r="D20" s="68">
        <v>2</v>
      </c>
      <c r="E20" s="9">
        <v>32</v>
      </c>
      <c r="F20" s="9"/>
      <c r="G20" s="9"/>
      <c r="H20" s="9"/>
      <c r="I20" s="9"/>
      <c r="J20" s="9"/>
      <c r="K20" s="9"/>
      <c r="L20" s="9"/>
      <c r="M20" s="9"/>
      <c r="N20" s="9"/>
      <c r="O20" s="9">
        <v>2</v>
      </c>
      <c r="P20" s="9"/>
      <c r="Q20" s="9"/>
      <c r="R20" s="9"/>
      <c r="S20" s="9"/>
      <c r="T20" s="9"/>
      <c r="U20" s="9"/>
      <c r="V20" s="9" t="s">
        <v>16</v>
      </c>
      <c r="W20" s="243"/>
    </row>
    <row r="21" spans="1:23" ht="13.5" customHeight="1">
      <c r="A21" s="282"/>
      <c r="B21" s="69" t="s">
        <v>297</v>
      </c>
      <c r="C21" s="55" t="s">
        <v>141</v>
      </c>
      <c r="D21" s="70">
        <v>4</v>
      </c>
      <c r="E21" s="70">
        <v>64</v>
      </c>
      <c r="F21" s="71"/>
      <c r="G21" s="71"/>
      <c r="H21" s="71"/>
      <c r="I21" s="71"/>
      <c r="J21" s="71"/>
      <c r="K21" s="71"/>
      <c r="L21" s="71"/>
      <c r="M21" s="71"/>
      <c r="N21" s="71"/>
      <c r="O21" s="70">
        <v>4</v>
      </c>
      <c r="P21" s="71"/>
      <c r="Q21" s="71"/>
      <c r="R21" s="71"/>
      <c r="S21" s="71"/>
      <c r="T21" s="71"/>
      <c r="U21" s="71"/>
      <c r="V21" s="127" t="s">
        <v>13</v>
      </c>
      <c r="W21" s="243"/>
    </row>
    <row r="22" spans="1:27" ht="13.5" customHeight="1">
      <c r="A22" s="58"/>
      <c r="B22" s="69"/>
      <c r="C22" s="55"/>
      <c r="D22" s="70"/>
      <c r="E22" s="70"/>
      <c r="F22" s="71"/>
      <c r="G22" s="71"/>
      <c r="H22" s="71"/>
      <c r="I22" s="71"/>
      <c r="J22" s="71"/>
      <c r="K22" s="71"/>
      <c r="L22" s="71"/>
      <c r="M22" s="71"/>
      <c r="N22" s="71"/>
      <c r="O22" s="70"/>
      <c r="P22" s="71"/>
      <c r="Q22" s="71"/>
      <c r="R22" s="71"/>
      <c r="S22" s="71"/>
      <c r="T22" s="71"/>
      <c r="U22" s="71"/>
      <c r="V22" s="70"/>
      <c r="W22" s="227"/>
      <c r="AA22">
        <f>SUM(E16:E19)</f>
        <v>200</v>
      </c>
    </row>
    <row r="23" spans="1:25" s="86" customFormat="1" ht="13.5" customHeight="1">
      <c r="A23" s="281" t="s">
        <v>142</v>
      </c>
      <c r="B23" s="281"/>
      <c r="C23" s="281"/>
      <c r="D23" s="89">
        <f>D15+SUM(D16:D19)</f>
        <v>38</v>
      </c>
      <c r="E23" s="83">
        <f>SUM(E6:E19)</f>
        <v>584</v>
      </c>
      <c r="F23" s="83"/>
      <c r="G23" s="83">
        <v>16</v>
      </c>
      <c r="H23" s="83">
        <f>SUM(H6:H21)</f>
        <v>32</v>
      </c>
      <c r="I23" s="83">
        <v>16</v>
      </c>
      <c r="J23" s="83"/>
      <c r="K23" s="83"/>
      <c r="L23" s="84"/>
      <c r="M23" s="84"/>
      <c r="N23" s="84"/>
      <c r="O23" s="83">
        <v>10.5</v>
      </c>
      <c r="P23" s="83"/>
      <c r="Q23" s="83">
        <v>13</v>
      </c>
      <c r="R23" s="83">
        <v>12</v>
      </c>
      <c r="S23" s="83"/>
      <c r="T23" s="83">
        <v>4</v>
      </c>
      <c r="U23" s="83"/>
      <c r="V23" s="83"/>
      <c r="W23" s="83"/>
      <c r="X23" s="99"/>
      <c r="Y23" s="85"/>
    </row>
    <row r="24" spans="1:24" s="34" customFormat="1" ht="13.5" customHeight="1">
      <c r="A24" s="246" t="s">
        <v>157</v>
      </c>
      <c r="B24" s="56" t="s">
        <v>298</v>
      </c>
      <c r="C24" s="51" t="s">
        <v>244</v>
      </c>
      <c r="D24" s="9">
        <v>2</v>
      </c>
      <c r="E24" s="9">
        <v>32</v>
      </c>
      <c r="F24" s="9"/>
      <c r="G24" s="9"/>
      <c r="H24" s="9"/>
      <c r="I24" s="9">
        <v>16</v>
      </c>
      <c r="J24" s="9"/>
      <c r="K24" s="9"/>
      <c r="L24" s="9"/>
      <c r="M24" s="9"/>
      <c r="N24" s="9"/>
      <c r="O24" s="9"/>
      <c r="P24" s="9"/>
      <c r="Q24" s="9"/>
      <c r="R24" s="9">
        <v>2</v>
      </c>
      <c r="S24" s="9"/>
      <c r="T24" s="9"/>
      <c r="U24" s="9"/>
      <c r="V24" s="28" t="s">
        <v>121</v>
      </c>
      <c r="W24" s="239" t="s">
        <v>331</v>
      </c>
      <c r="X24" s="98"/>
    </row>
    <row r="25" spans="1:24" s="34" customFormat="1" ht="13.5" customHeight="1">
      <c r="A25" s="247"/>
      <c r="B25" s="56" t="s">
        <v>299</v>
      </c>
      <c r="C25" s="51" t="s">
        <v>63</v>
      </c>
      <c r="D25" s="9">
        <v>2</v>
      </c>
      <c r="E25" s="9">
        <v>32</v>
      </c>
      <c r="F25" s="9"/>
      <c r="G25" s="9"/>
      <c r="H25" s="9"/>
      <c r="I25" s="9">
        <v>16</v>
      </c>
      <c r="J25" s="9"/>
      <c r="K25" s="9"/>
      <c r="L25" s="9"/>
      <c r="M25" s="9"/>
      <c r="N25" s="9"/>
      <c r="O25" s="9"/>
      <c r="P25" s="9"/>
      <c r="Q25" s="9"/>
      <c r="R25" s="9">
        <v>2</v>
      </c>
      <c r="S25" s="9"/>
      <c r="U25" s="9"/>
      <c r="V25" s="28" t="s">
        <v>120</v>
      </c>
      <c r="W25" s="243"/>
      <c r="X25" s="98"/>
    </row>
    <row r="26" spans="1:24" s="34" customFormat="1" ht="13.5" customHeight="1">
      <c r="A26" s="247"/>
      <c r="B26" s="56" t="s">
        <v>300</v>
      </c>
      <c r="C26" s="51" t="s">
        <v>64</v>
      </c>
      <c r="D26" s="9">
        <v>2</v>
      </c>
      <c r="E26" s="9">
        <v>32</v>
      </c>
      <c r="F26" s="9"/>
      <c r="G26" s="9"/>
      <c r="H26" s="9"/>
      <c r="I26" s="9"/>
      <c r="J26" s="9"/>
      <c r="K26" s="9"/>
      <c r="L26" s="9"/>
      <c r="M26" s="9"/>
      <c r="N26" s="9"/>
      <c r="O26" s="9"/>
      <c r="P26" s="9"/>
      <c r="Q26" s="9"/>
      <c r="R26" s="9"/>
      <c r="S26" s="9"/>
      <c r="T26" s="9">
        <v>2</v>
      </c>
      <c r="U26" s="9"/>
      <c r="V26" s="28" t="s">
        <v>121</v>
      </c>
      <c r="W26" s="243"/>
      <c r="X26" s="98"/>
    </row>
    <row r="27" spans="1:25" s="34" customFormat="1" ht="13.5" customHeight="1">
      <c r="A27" s="247"/>
      <c r="B27" s="56" t="s">
        <v>301</v>
      </c>
      <c r="C27" s="51" t="s">
        <v>69</v>
      </c>
      <c r="D27" s="9">
        <v>2.5</v>
      </c>
      <c r="E27" s="9">
        <v>32</v>
      </c>
      <c r="F27" s="9"/>
      <c r="G27" s="9">
        <v>16</v>
      </c>
      <c r="H27" s="9"/>
      <c r="I27" s="9"/>
      <c r="J27" s="9"/>
      <c r="K27" s="9"/>
      <c r="L27" s="9"/>
      <c r="M27" s="9"/>
      <c r="N27" s="9"/>
      <c r="O27" s="9"/>
      <c r="P27" s="9"/>
      <c r="Q27" s="95">
        <v>3</v>
      </c>
      <c r="S27" s="9"/>
      <c r="T27" s="9"/>
      <c r="U27" s="9"/>
      <c r="V27" s="28" t="s">
        <v>121</v>
      </c>
      <c r="W27" s="243"/>
      <c r="X27" s="98"/>
      <c r="Y27" s="39"/>
    </row>
    <row r="28" spans="1:23" ht="13.5" customHeight="1">
      <c r="A28" s="247"/>
      <c r="B28" s="56" t="s">
        <v>303</v>
      </c>
      <c r="C28" s="51" t="s">
        <v>66</v>
      </c>
      <c r="D28" s="9">
        <v>2</v>
      </c>
      <c r="E28" s="9">
        <v>32</v>
      </c>
      <c r="F28" s="9"/>
      <c r="G28" s="28"/>
      <c r="H28" s="9"/>
      <c r="I28" s="9"/>
      <c r="J28" s="9"/>
      <c r="K28" s="9"/>
      <c r="L28" s="9"/>
      <c r="M28" s="9"/>
      <c r="N28" s="9"/>
      <c r="O28" s="9"/>
      <c r="P28" s="9"/>
      <c r="Q28" s="9"/>
      <c r="R28" s="9"/>
      <c r="S28" s="9"/>
      <c r="T28" s="9">
        <v>2</v>
      </c>
      <c r="U28" s="9"/>
      <c r="V28" s="28" t="s">
        <v>120</v>
      </c>
      <c r="W28" s="243"/>
    </row>
    <row r="29" spans="1:23" ht="13.5" customHeight="1">
      <c r="A29" s="247"/>
      <c r="B29" s="72" t="s">
        <v>304</v>
      </c>
      <c r="C29" s="53" t="s">
        <v>67</v>
      </c>
      <c r="D29" s="9">
        <v>2</v>
      </c>
      <c r="E29" s="9">
        <v>32</v>
      </c>
      <c r="F29" s="9"/>
      <c r="G29" s="28"/>
      <c r="H29" s="9"/>
      <c r="I29" s="9"/>
      <c r="J29" s="9"/>
      <c r="K29" s="9"/>
      <c r="L29" s="9"/>
      <c r="M29" s="9"/>
      <c r="N29" s="9"/>
      <c r="O29" s="9"/>
      <c r="P29" s="9"/>
      <c r="Q29" s="9"/>
      <c r="S29" s="9"/>
      <c r="T29" s="9">
        <v>2</v>
      </c>
      <c r="U29" s="9"/>
      <c r="V29" s="28" t="s">
        <v>120</v>
      </c>
      <c r="W29" s="243"/>
    </row>
    <row r="30" spans="1:25" ht="13.5" customHeight="1">
      <c r="A30" s="247"/>
      <c r="B30" s="56" t="s">
        <v>305</v>
      </c>
      <c r="C30" s="73" t="s">
        <v>92</v>
      </c>
      <c r="D30" s="9">
        <v>2</v>
      </c>
      <c r="E30" s="9">
        <v>32</v>
      </c>
      <c r="F30" s="9"/>
      <c r="G30" s="28"/>
      <c r="H30" s="28"/>
      <c r="I30" s="28"/>
      <c r="J30" s="28"/>
      <c r="K30" s="28"/>
      <c r="L30" s="28"/>
      <c r="M30" s="28"/>
      <c r="N30" s="9"/>
      <c r="O30" s="9"/>
      <c r="P30" s="28"/>
      <c r="Q30" s="9"/>
      <c r="R30" s="9">
        <v>2</v>
      </c>
      <c r="S30" s="9"/>
      <c r="T30" s="9"/>
      <c r="U30" s="9"/>
      <c r="V30" s="28" t="s">
        <v>120</v>
      </c>
      <c r="W30" s="243"/>
      <c r="X30" s="100"/>
      <c r="Y30" s="35"/>
    </row>
    <row r="31" spans="1:23" ht="13.5" customHeight="1">
      <c r="A31" s="247"/>
      <c r="B31" s="72" t="s">
        <v>306</v>
      </c>
      <c r="C31" s="53" t="s">
        <v>94</v>
      </c>
      <c r="D31" s="9">
        <v>2</v>
      </c>
      <c r="E31" s="9">
        <v>32</v>
      </c>
      <c r="F31" s="9"/>
      <c r="G31" s="28"/>
      <c r="H31" s="28"/>
      <c r="I31" s="28"/>
      <c r="J31" s="28"/>
      <c r="K31" s="28"/>
      <c r="L31" s="28"/>
      <c r="M31" s="28"/>
      <c r="N31" s="9"/>
      <c r="O31" s="9"/>
      <c r="P31" s="28"/>
      <c r="Q31" s="9"/>
      <c r="R31" s="9">
        <v>2</v>
      </c>
      <c r="S31" s="9"/>
      <c r="T31" s="9"/>
      <c r="U31" s="9"/>
      <c r="V31" s="28" t="s">
        <v>120</v>
      </c>
      <c r="W31" s="243"/>
    </row>
    <row r="32" spans="1:23" ht="13.5" customHeight="1">
      <c r="A32" s="247"/>
      <c r="B32" s="72" t="s">
        <v>307</v>
      </c>
      <c r="C32" s="53" t="s">
        <v>143</v>
      </c>
      <c r="D32" s="9">
        <v>2</v>
      </c>
      <c r="E32" s="9">
        <v>32</v>
      </c>
      <c r="F32" s="9"/>
      <c r="G32" s="28"/>
      <c r="H32" s="28"/>
      <c r="I32" s="28"/>
      <c r="J32" s="28"/>
      <c r="K32" s="28"/>
      <c r="L32" s="28"/>
      <c r="M32" s="28"/>
      <c r="N32" s="9"/>
      <c r="O32" s="9"/>
      <c r="P32" s="28"/>
      <c r="Q32" s="9"/>
      <c r="R32" s="9"/>
      <c r="S32" s="9"/>
      <c r="T32" s="9">
        <v>2</v>
      </c>
      <c r="U32" s="9"/>
      <c r="V32" s="28" t="s">
        <v>120</v>
      </c>
      <c r="W32" s="243"/>
    </row>
    <row r="33" spans="1:23" ht="13.5" customHeight="1">
      <c r="A33" s="247"/>
      <c r="B33" s="56" t="s">
        <v>302</v>
      </c>
      <c r="C33" s="51" t="s">
        <v>65</v>
      </c>
      <c r="D33" s="9">
        <v>2</v>
      </c>
      <c r="E33" s="9">
        <v>32</v>
      </c>
      <c r="F33" s="9"/>
      <c r="G33" s="28"/>
      <c r="H33" s="9"/>
      <c r="I33" s="9"/>
      <c r="J33" s="9"/>
      <c r="K33" s="9"/>
      <c r="L33" s="9"/>
      <c r="M33" s="9"/>
      <c r="N33" s="9"/>
      <c r="O33" s="9"/>
      <c r="P33" s="9"/>
      <c r="Q33" s="9"/>
      <c r="R33" s="9"/>
      <c r="S33" s="9"/>
      <c r="T33" s="9">
        <v>2</v>
      </c>
      <c r="U33" s="9"/>
      <c r="V33" s="28" t="s">
        <v>120</v>
      </c>
      <c r="W33" s="243"/>
    </row>
    <row r="34" spans="1:23" ht="13.5" customHeight="1">
      <c r="A34" s="247"/>
      <c r="B34" s="56" t="s">
        <v>308</v>
      </c>
      <c r="C34" s="51" t="s">
        <v>144</v>
      </c>
      <c r="D34" s="9">
        <v>1</v>
      </c>
      <c r="E34" s="9">
        <v>16</v>
      </c>
      <c r="F34" s="9"/>
      <c r="G34" s="28"/>
      <c r="H34" s="28"/>
      <c r="I34" s="28"/>
      <c r="J34" s="28"/>
      <c r="K34" s="28"/>
      <c r="L34" s="28"/>
      <c r="M34" s="28"/>
      <c r="N34" s="9"/>
      <c r="O34" s="9"/>
      <c r="P34" s="28"/>
      <c r="Q34" s="9"/>
      <c r="R34" s="9"/>
      <c r="S34" s="9"/>
      <c r="T34" s="9">
        <v>1</v>
      </c>
      <c r="U34" s="9"/>
      <c r="V34" s="28" t="s">
        <v>120</v>
      </c>
      <c r="W34" s="243"/>
    </row>
    <row r="35" spans="1:23" ht="13.5" customHeight="1">
      <c r="A35" s="247"/>
      <c r="B35" s="72" t="s">
        <v>309</v>
      </c>
      <c r="C35" s="53" t="s">
        <v>145</v>
      </c>
      <c r="D35" s="9">
        <v>1</v>
      </c>
      <c r="E35" s="9">
        <v>16</v>
      </c>
      <c r="F35" s="9"/>
      <c r="G35" s="28"/>
      <c r="H35" s="28"/>
      <c r="I35" s="28"/>
      <c r="J35" s="28"/>
      <c r="K35" s="28"/>
      <c r="L35" s="28"/>
      <c r="M35" s="28"/>
      <c r="N35" s="9"/>
      <c r="O35" s="9"/>
      <c r="P35" s="28"/>
      <c r="Q35" s="9"/>
      <c r="R35" s="9"/>
      <c r="S35" s="9"/>
      <c r="T35" s="9">
        <v>1</v>
      </c>
      <c r="U35" s="9"/>
      <c r="V35" s="28" t="s">
        <v>120</v>
      </c>
      <c r="W35" s="243"/>
    </row>
    <row r="36" spans="1:23" ht="13.5" customHeight="1">
      <c r="A36" s="247"/>
      <c r="B36" s="72" t="s">
        <v>310</v>
      </c>
      <c r="C36" s="53" t="s">
        <v>146</v>
      </c>
      <c r="D36" s="9">
        <v>1</v>
      </c>
      <c r="E36" s="9">
        <v>16</v>
      </c>
      <c r="F36" s="9"/>
      <c r="G36" s="28"/>
      <c r="H36" s="28"/>
      <c r="I36" s="28"/>
      <c r="J36" s="28"/>
      <c r="K36" s="28"/>
      <c r="L36" s="28"/>
      <c r="M36" s="28"/>
      <c r="N36" s="9"/>
      <c r="O36" s="9"/>
      <c r="P36" s="28"/>
      <c r="Q36" s="9"/>
      <c r="R36" s="9"/>
      <c r="S36" s="9"/>
      <c r="T36" s="9">
        <v>1</v>
      </c>
      <c r="U36" s="9"/>
      <c r="V36" s="28" t="s">
        <v>120</v>
      </c>
      <c r="W36" s="243"/>
    </row>
    <row r="37" spans="1:23" ht="10.5" customHeight="1">
      <c r="A37" s="247"/>
      <c r="B37" s="56" t="s">
        <v>311</v>
      </c>
      <c r="C37" s="51" t="s">
        <v>147</v>
      </c>
      <c r="D37" s="9">
        <v>1</v>
      </c>
      <c r="E37" s="9">
        <v>16</v>
      </c>
      <c r="F37" s="9"/>
      <c r="G37" s="28"/>
      <c r="H37" s="28"/>
      <c r="I37" s="28"/>
      <c r="J37" s="28"/>
      <c r="K37" s="28"/>
      <c r="L37" s="28"/>
      <c r="M37" s="28"/>
      <c r="N37" s="9"/>
      <c r="O37" s="9"/>
      <c r="P37" s="28"/>
      <c r="Q37" s="9"/>
      <c r="R37" s="9"/>
      <c r="S37" s="9"/>
      <c r="T37" s="9">
        <v>1</v>
      </c>
      <c r="U37" s="9"/>
      <c r="V37" s="28" t="s">
        <v>120</v>
      </c>
      <c r="W37" s="243"/>
    </row>
    <row r="38" spans="1:23" ht="13.5" customHeight="1">
      <c r="A38" s="106"/>
      <c r="B38" s="56"/>
      <c r="C38" s="57"/>
      <c r="D38" s="9"/>
      <c r="E38" s="9"/>
      <c r="F38" s="9"/>
      <c r="G38" s="28"/>
      <c r="H38" s="28"/>
      <c r="I38" s="28"/>
      <c r="J38" s="28"/>
      <c r="K38" s="28"/>
      <c r="L38" s="28"/>
      <c r="M38" s="28"/>
      <c r="N38" s="9"/>
      <c r="O38" s="9"/>
      <c r="P38" s="28"/>
      <c r="Q38" s="9"/>
      <c r="R38" s="9"/>
      <c r="S38" s="9"/>
      <c r="T38" s="9"/>
      <c r="U38" s="9"/>
      <c r="V38" s="28"/>
      <c r="W38" s="82"/>
    </row>
    <row r="39" spans="1:23" ht="23.25" customHeight="1">
      <c r="A39" s="106"/>
      <c r="B39" s="211">
        <v>557201</v>
      </c>
      <c r="C39" s="47" t="s">
        <v>259</v>
      </c>
      <c r="D39" s="129">
        <v>0.5</v>
      </c>
      <c r="E39" s="130"/>
      <c r="F39" s="129">
        <v>24</v>
      </c>
      <c r="G39" s="130"/>
      <c r="H39" s="130"/>
      <c r="I39" s="130"/>
      <c r="J39" s="130"/>
      <c r="K39" s="130"/>
      <c r="L39" s="130"/>
      <c r="M39" s="130"/>
      <c r="N39" s="150" t="s">
        <v>329</v>
      </c>
      <c r="O39" s="148" t="s">
        <v>219</v>
      </c>
      <c r="P39" s="130"/>
      <c r="Q39" s="150" t="s">
        <v>219</v>
      </c>
      <c r="R39" s="131"/>
      <c r="S39" s="130"/>
      <c r="T39" s="130"/>
      <c r="U39" s="130"/>
      <c r="V39" s="130"/>
      <c r="W39" s="347" t="s">
        <v>463</v>
      </c>
    </row>
    <row r="40" spans="1:25" s="86" customFormat="1" ht="14.25" customHeight="1">
      <c r="A40" s="278" t="s">
        <v>124</v>
      </c>
      <c r="B40" s="279"/>
      <c r="C40" s="280"/>
      <c r="D40" s="84">
        <v>11</v>
      </c>
      <c r="E40" s="83">
        <f>5*32</f>
        <v>160</v>
      </c>
      <c r="F40" s="83">
        <v>24</v>
      </c>
      <c r="G40" s="83">
        <v>16</v>
      </c>
      <c r="H40" s="83"/>
      <c r="I40" s="83">
        <v>32</v>
      </c>
      <c r="J40" s="83"/>
      <c r="K40" s="83"/>
      <c r="L40" s="83"/>
      <c r="M40" s="83"/>
      <c r="N40" s="83"/>
      <c r="O40" s="83"/>
      <c r="P40" s="83"/>
      <c r="Q40" s="83">
        <v>3</v>
      </c>
      <c r="R40" s="96" t="s">
        <v>250</v>
      </c>
      <c r="S40" s="83"/>
      <c r="T40" s="83">
        <v>2</v>
      </c>
      <c r="U40" s="83"/>
      <c r="V40" s="87"/>
      <c r="W40" s="83"/>
      <c r="X40" s="99"/>
      <c r="Y40" s="85"/>
    </row>
    <row r="41" spans="1:24" s="86" customFormat="1" ht="14.25" customHeight="1">
      <c r="A41" s="272" t="s">
        <v>125</v>
      </c>
      <c r="B41" s="273"/>
      <c r="C41" s="274"/>
      <c r="D41" s="96">
        <f>45.5+25+D15+D39</f>
        <v>96.5</v>
      </c>
      <c r="E41" s="125">
        <f>688+376+384</f>
        <v>1448</v>
      </c>
      <c r="F41" s="96" t="s">
        <v>239</v>
      </c>
      <c r="G41" s="125">
        <f>196+32+G14</f>
        <v>244</v>
      </c>
      <c r="H41" s="125">
        <f>92+16+32</f>
        <v>140</v>
      </c>
      <c r="I41" s="125">
        <f>42+16</f>
        <v>58</v>
      </c>
      <c r="J41" s="96"/>
      <c r="K41" s="125">
        <f>19+5</f>
        <v>24</v>
      </c>
      <c r="L41" s="125">
        <f>24</f>
        <v>24</v>
      </c>
      <c r="M41" s="96"/>
      <c r="N41" s="96">
        <f>9+10+N40</f>
        <v>19</v>
      </c>
      <c r="O41" s="89">
        <f>5+6.5+3+O40</f>
        <v>14.5</v>
      </c>
      <c r="P41" s="125"/>
      <c r="Q41" s="125">
        <f>5.5+Q7+Q11</f>
        <v>11.5</v>
      </c>
      <c r="R41" s="89">
        <f>R23+0.5</f>
        <v>12.5</v>
      </c>
      <c r="S41" s="125"/>
      <c r="T41" s="125">
        <v>4</v>
      </c>
      <c r="U41" s="96"/>
      <c r="V41" s="96"/>
      <c r="W41" s="96"/>
      <c r="X41" s="99"/>
    </row>
    <row r="42" spans="1:24" s="86" customFormat="1" ht="14.25" customHeight="1">
      <c r="A42" s="272" t="s">
        <v>126</v>
      </c>
      <c r="B42" s="273"/>
      <c r="C42" s="274"/>
      <c r="D42" s="96">
        <f>14+12.5+10.5</f>
        <v>37</v>
      </c>
      <c r="E42" s="125">
        <f>224+200+160</f>
        <v>584</v>
      </c>
      <c r="F42" s="96"/>
      <c r="G42" s="96">
        <v>16</v>
      </c>
      <c r="H42" s="96"/>
      <c r="I42" s="96" t="s">
        <v>240</v>
      </c>
      <c r="J42" s="96"/>
      <c r="K42" s="96"/>
      <c r="L42" s="124"/>
      <c r="M42" s="96"/>
      <c r="N42" s="96" t="s">
        <v>453</v>
      </c>
      <c r="O42" s="89">
        <v>10.5</v>
      </c>
      <c r="P42" s="96"/>
      <c r="Q42" s="96" t="s">
        <v>153</v>
      </c>
      <c r="R42" s="89">
        <v>6</v>
      </c>
      <c r="S42" s="96"/>
      <c r="T42" s="125">
        <v>2</v>
      </c>
      <c r="U42" s="96"/>
      <c r="V42" s="96"/>
      <c r="W42" s="96"/>
      <c r="X42" s="99"/>
    </row>
    <row r="43" spans="1:29" s="86" customFormat="1" ht="14.25" customHeight="1">
      <c r="A43" s="275" t="s">
        <v>156</v>
      </c>
      <c r="B43" s="276"/>
      <c r="C43" s="277"/>
      <c r="D43" s="96">
        <v>26.5</v>
      </c>
      <c r="E43" s="96"/>
      <c r="F43" s="96"/>
      <c r="G43" s="96"/>
      <c r="H43" s="96"/>
      <c r="I43" s="96"/>
      <c r="J43" s="96"/>
      <c r="K43" s="96"/>
      <c r="L43" s="96"/>
      <c r="M43" s="96"/>
      <c r="N43" s="96"/>
      <c r="O43" s="96"/>
      <c r="P43" s="96"/>
      <c r="Q43" s="96"/>
      <c r="R43" s="96"/>
      <c r="S43" s="96"/>
      <c r="T43" s="96"/>
      <c r="U43" s="96"/>
      <c r="V43" s="96"/>
      <c r="W43" s="96"/>
      <c r="X43" s="99"/>
      <c r="AC43" s="88" t="s">
        <v>127</v>
      </c>
    </row>
    <row r="44" spans="1:26" s="86" customFormat="1" ht="24" customHeight="1">
      <c r="A44" s="275" t="s">
        <v>465</v>
      </c>
      <c r="B44" s="276"/>
      <c r="C44" s="277"/>
      <c r="D44" s="96">
        <f>SUM(D41:D43)</f>
        <v>160</v>
      </c>
      <c r="E44" s="125">
        <f>E41+E42</f>
        <v>2032</v>
      </c>
      <c r="F44" s="96" t="s">
        <v>241</v>
      </c>
      <c r="G44" s="125">
        <f>G41+G42</f>
        <v>260</v>
      </c>
      <c r="H44" s="125">
        <f>H41+H42</f>
        <v>140</v>
      </c>
      <c r="I44" s="125">
        <f>I41+I42</f>
        <v>90</v>
      </c>
      <c r="J44" s="96"/>
      <c r="K44" s="96" t="s">
        <v>332</v>
      </c>
      <c r="L44" s="125">
        <v>24</v>
      </c>
      <c r="M44" s="96"/>
      <c r="N44" s="96">
        <f>N41+N42</f>
        <v>21</v>
      </c>
      <c r="O44" s="143">
        <f>SUM(O41:O42)</f>
        <v>25</v>
      </c>
      <c r="P44" s="142"/>
      <c r="Q44" s="142">
        <f>Q41+Q42</f>
        <v>19.5</v>
      </c>
      <c r="R44" s="143">
        <f>SUM(R41:R42)</f>
        <v>18.5</v>
      </c>
      <c r="S44" s="142"/>
      <c r="T44" s="142">
        <f>SUM(T41:T42)</f>
        <v>6</v>
      </c>
      <c r="U44" s="96"/>
      <c r="V44" s="105"/>
      <c r="W44" s="96"/>
      <c r="X44" s="99"/>
      <c r="Y44" s="128"/>
      <c r="Z44" s="141"/>
    </row>
    <row r="45" spans="1:23" ht="19.5" customHeight="1">
      <c r="A45" s="139"/>
      <c r="B45" s="284" t="s">
        <v>454</v>
      </c>
      <c r="C45" s="285"/>
      <c r="D45" s="285"/>
      <c r="E45" s="285"/>
      <c r="F45" s="285"/>
      <c r="G45" s="285"/>
      <c r="H45" s="285"/>
      <c r="I45" s="285"/>
      <c r="J45" s="285"/>
      <c r="K45" s="285"/>
      <c r="L45" s="285"/>
      <c r="M45" s="285"/>
      <c r="N45" s="285"/>
      <c r="O45" s="285"/>
      <c r="P45" s="285"/>
      <c r="Q45" s="285"/>
      <c r="R45" s="285"/>
      <c r="S45" s="285"/>
      <c r="T45" s="285"/>
      <c r="U45" s="285"/>
      <c r="V45" s="285"/>
      <c r="W45" s="285"/>
    </row>
    <row r="47" ht="13.5" customHeight="1"/>
  </sheetData>
  <mergeCells count="42">
    <mergeCell ref="B45:W45"/>
    <mergeCell ref="A1:W1"/>
    <mergeCell ref="A2:A5"/>
    <mergeCell ref="B2:B5"/>
    <mergeCell ref="C2:C5"/>
    <mergeCell ref="D2:D5"/>
    <mergeCell ref="E2:G2"/>
    <mergeCell ref="I2:I5"/>
    <mergeCell ref="J2:U2"/>
    <mergeCell ref="V2:V5"/>
    <mergeCell ref="M3:O3"/>
    <mergeCell ref="M4:M5"/>
    <mergeCell ref="N4:N5"/>
    <mergeCell ref="O4:O5"/>
    <mergeCell ref="F3:F5"/>
    <mergeCell ref="G3:G5"/>
    <mergeCell ref="J3:L3"/>
    <mergeCell ref="L4:L5"/>
    <mergeCell ref="J4:J5"/>
    <mergeCell ref="K4:K5"/>
    <mergeCell ref="H2:H5"/>
    <mergeCell ref="W2:W5"/>
    <mergeCell ref="P3:R3"/>
    <mergeCell ref="S3:U3"/>
    <mergeCell ref="U4:U5"/>
    <mergeCell ref="P4:P5"/>
    <mergeCell ref="Q4:Q5"/>
    <mergeCell ref="R4:R5"/>
    <mergeCell ref="S4:S5"/>
    <mergeCell ref="T4:T5"/>
    <mergeCell ref="A44:C44"/>
    <mergeCell ref="W16:W22"/>
    <mergeCell ref="W24:W37"/>
    <mergeCell ref="A40:C40"/>
    <mergeCell ref="A23:C23"/>
    <mergeCell ref="A24:A37"/>
    <mergeCell ref="A6:A21"/>
    <mergeCell ref="W6:W14"/>
    <mergeCell ref="E3:E5"/>
    <mergeCell ref="A41:C41"/>
    <mergeCell ref="A42:C42"/>
    <mergeCell ref="A43:C43"/>
  </mergeCells>
  <printOptions/>
  <pageMargins left="0.35433070866141736" right="0.35433070866141736"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U47"/>
  <sheetViews>
    <sheetView workbookViewId="0" topLeftCell="A7">
      <selection activeCell="A1" sqref="A1:S29"/>
    </sheetView>
  </sheetViews>
  <sheetFormatPr defaultColWidth="9.00390625" defaultRowHeight="14.25"/>
  <cols>
    <col min="1" max="1" width="2.75390625" style="0" customWidth="1"/>
    <col min="2" max="2" width="7.50390625" style="24" customWidth="1"/>
    <col min="3" max="3" width="23.25390625" style="0" customWidth="1"/>
    <col min="4" max="4" width="4.625" style="20" customWidth="1"/>
    <col min="5" max="5" width="2.875" style="20" customWidth="1"/>
    <col min="6" max="6" width="2.875" style="0" customWidth="1"/>
    <col min="7" max="18" width="2.50390625" style="0" customWidth="1"/>
    <col min="19" max="19" width="2.50390625" style="20" customWidth="1"/>
    <col min="21" max="21" width="15.625" style="0" customWidth="1"/>
  </cols>
  <sheetData>
    <row r="1" spans="1:19" ht="35.25" customHeight="1">
      <c r="A1" s="310" t="s">
        <v>155</v>
      </c>
      <c r="B1" s="311"/>
      <c r="C1" s="311"/>
      <c r="D1" s="311"/>
      <c r="E1" s="311"/>
      <c r="F1" s="311"/>
      <c r="G1" s="311"/>
      <c r="H1" s="311"/>
      <c r="I1" s="311"/>
      <c r="J1" s="311"/>
      <c r="K1" s="311"/>
      <c r="L1" s="311"/>
      <c r="M1" s="311"/>
      <c r="N1" s="311"/>
      <c r="O1" s="311"/>
      <c r="P1" s="311"/>
      <c r="Q1" s="311"/>
      <c r="R1" s="311"/>
      <c r="S1" s="311"/>
    </row>
    <row r="2" spans="1:19" ht="24" customHeight="1">
      <c r="A2" s="301" t="s">
        <v>32</v>
      </c>
      <c r="B2" s="300" t="s">
        <v>33</v>
      </c>
      <c r="C2" s="313" t="s">
        <v>34</v>
      </c>
      <c r="D2" s="300" t="s">
        <v>35</v>
      </c>
      <c r="E2" s="300" t="s">
        <v>36</v>
      </c>
      <c r="F2" s="300"/>
      <c r="G2" s="300"/>
      <c r="H2" s="314" t="s">
        <v>37</v>
      </c>
      <c r="I2" s="315"/>
      <c r="J2" s="315"/>
      <c r="K2" s="315"/>
      <c r="L2" s="315"/>
      <c r="M2" s="315"/>
      <c r="N2" s="315"/>
      <c r="O2" s="315"/>
      <c r="P2" s="315"/>
      <c r="Q2" s="315"/>
      <c r="R2" s="315"/>
      <c r="S2" s="316"/>
    </row>
    <row r="3" spans="1:19" ht="16.5" customHeight="1">
      <c r="A3" s="312"/>
      <c r="B3" s="300"/>
      <c r="C3" s="300"/>
      <c r="D3" s="300"/>
      <c r="E3" s="301" t="s">
        <v>38</v>
      </c>
      <c r="F3" s="301" t="s">
        <v>39</v>
      </c>
      <c r="G3" s="301" t="s">
        <v>40</v>
      </c>
      <c r="H3" s="300" t="s">
        <v>6</v>
      </c>
      <c r="I3" s="300"/>
      <c r="J3" s="300"/>
      <c r="K3" s="300" t="s">
        <v>7</v>
      </c>
      <c r="L3" s="300"/>
      <c r="M3" s="300"/>
      <c r="N3" s="300" t="s">
        <v>8</v>
      </c>
      <c r="O3" s="300"/>
      <c r="P3" s="300"/>
      <c r="Q3" s="300" t="s">
        <v>9</v>
      </c>
      <c r="R3" s="300"/>
      <c r="S3" s="300"/>
    </row>
    <row r="4" spans="1:19" ht="24.75" customHeight="1">
      <c r="A4" s="306"/>
      <c r="B4" s="300"/>
      <c r="C4" s="300"/>
      <c r="D4" s="300"/>
      <c r="E4" s="306"/>
      <c r="F4" s="306"/>
      <c r="G4" s="305"/>
      <c r="H4" s="2">
        <v>1</v>
      </c>
      <c r="I4" s="2">
        <v>2</v>
      </c>
      <c r="J4" s="2">
        <v>3</v>
      </c>
      <c r="K4" s="2">
        <v>1</v>
      </c>
      <c r="L4" s="2">
        <v>2</v>
      </c>
      <c r="M4" s="2">
        <v>3</v>
      </c>
      <c r="N4" s="2">
        <v>1</v>
      </c>
      <c r="O4" s="2">
        <v>2</v>
      </c>
      <c r="P4" s="2">
        <v>3</v>
      </c>
      <c r="Q4" s="2">
        <v>1</v>
      </c>
      <c r="R4" s="2">
        <v>2</v>
      </c>
      <c r="S4" s="2">
        <v>3</v>
      </c>
    </row>
    <row r="5" spans="1:19" ht="15" customHeight="1">
      <c r="A5" s="301" t="s">
        <v>113</v>
      </c>
      <c r="B5" s="14" t="s">
        <v>312</v>
      </c>
      <c r="C5" s="13" t="s">
        <v>114</v>
      </c>
      <c r="D5" s="3">
        <v>2</v>
      </c>
      <c r="E5" s="3"/>
      <c r="F5" s="3">
        <v>3</v>
      </c>
      <c r="G5" s="3"/>
      <c r="H5" s="14" t="s">
        <v>158</v>
      </c>
      <c r="I5" s="3"/>
      <c r="J5" s="3"/>
      <c r="K5" s="3"/>
      <c r="L5" s="8"/>
      <c r="M5" s="8"/>
      <c r="N5" s="8"/>
      <c r="O5" s="8"/>
      <c r="P5" s="8"/>
      <c r="Q5" s="8"/>
      <c r="R5" s="8"/>
      <c r="S5" s="2"/>
    </row>
    <row r="6" spans="1:19" ht="15.75">
      <c r="A6" s="302"/>
      <c r="B6" s="44" t="s">
        <v>313</v>
      </c>
      <c r="C6" s="16" t="s">
        <v>117</v>
      </c>
      <c r="D6" s="3">
        <v>0.5</v>
      </c>
      <c r="E6" s="2">
        <v>16</v>
      </c>
      <c r="F6" s="2"/>
      <c r="G6" s="2"/>
      <c r="H6" s="2"/>
      <c r="I6" s="2" t="s">
        <v>159</v>
      </c>
      <c r="J6" s="108"/>
      <c r="K6" s="109"/>
      <c r="L6" s="8"/>
      <c r="M6" s="8"/>
      <c r="N6" s="8"/>
      <c r="O6" s="8"/>
      <c r="P6" s="8"/>
      <c r="Q6" s="8"/>
      <c r="R6" s="8"/>
      <c r="S6" s="2"/>
    </row>
    <row r="7" spans="1:21" s="34" customFormat="1" ht="14.25">
      <c r="A7" s="302"/>
      <c r="B7" s="42" t="s">
        <v>314</v>
      </c>
      <c r="C7" s="27" t="s">
        <v>43</v>
      </c>
      <c r="D7" s="6">
        <v>0.5</v>
      </c>
      <c r="E7" s="6"/>
      <c r="F7" s="107">
        <v>0.5</v>
      </c>
      <c r="G7" s="6"/>
      <c r="H7" s="6"/>
      <c r="I7" s="6"/>
      <c r="J7" s="6"/>
      <c r="K7" s="2" t="s">
        <v>159</v>
      </c>
      <c r="L7" s="6"/>
      <c r="M7" s="6"/>
      <c r="N7" s="6"/>
      <c r="O7" s="6"/>
      <c r="P7" s="6"/>
      <c r="Q7" s="6"/>
      <c r="R7" s="6"/>
      <c r="S7" s="38"/>
      <c r="U7" s="39"/>
    </row>
    <row r="8" spans="1:21" s="34" customFormat="1" ht="14.25">
      <c r="A8" s="302"/>
      <c r="B8" s="152"/>
      <c r="C8" s="27" t="s">
        <v>335</v>
      </c>
      <c r="D8" s="6">
        <v>0.5</v>
      </c>
      <c r="E8" s="6"/>
      <c r="F8" s="107"/>
      <c r="G8" s="6"/>
      <c r="H8" s="6"/>
      <c r="I8" s="6"/>
      <c r="J8" s="6"/>
      <c r="K8" s="2" t="s">
        <v>159</v>
      </c>
      <c r="M8" s="6"/>
      <c r="N8" s="6"/>
      <c r="O8" s="6"/>
      <c r="P8" s="6"/>
      <c r="Q8" s="6"/>
      <c r="R8" s="6"/>
      <c r="S8" s="38"/>
      <c r="U8" s="39"/>
    </row>
    <row r="9" spans="1:21" s="34" customFormat="1" ht="14.25">
      <c r="A9" s="302"/>
      <c r="B9" s="14" t="s">
        <v>316</v>
      </c>
      <c r="C9" s="15" t="s">
        <v>44</v>
      </c>
      <c r="D9" s="3">
        <v>1.5</v>
      </c>
      <c r="E9" s="3"/>
      <c r="F9" s="3">
        <v>2</v>
      </c>
      <c r="G9" s="3"/>
      <c r="H9" s="3"/>
      <c r="I9" s="3"/>
      <c r="J9" s="3"/>
      <c r="K9" s="2" t="s">
        <v>161</v>
      </c>
      <c r="L9" s="3"/>
      <c r="M9" s="3"/>
      <c r="N9" s="3"/>
      <c r="O9" s="3"/>
      <c r="P9" s="3"/>
      <c r="Q9" s="3"/>
      <c r="R9" s="3"/>
      <c r="S9" s="2"/>
      <c r="U9" s="39"/>
    </row>
    <row r="10" spans="1:21" ht="14.25">
      <c r="A10" s="302"/>
      <c r="B10" s="14" t="s">
        <v>317</v>
      </c>
      <c r="C10" s="7" t="s">
        <v>45</v>
      </c>
      <c r="D10" s="3">
        <v>1</v>
      </c>
      <c r="E10" s="3"/>
      <c r="F10" s="3">
        <v>1</v>
      </c>
      <c r="G10" s="3"/>
      <c r="H10" s="3"/>
      <c r="I10" s="3"/>
      <c r="J10" s="3"/>
      <c r="K10" s="3"/>
      <c r="L10" s="3"/>
      <c r="M10" s="2" t="s">
        <v>333</v>
      </c>
      <c r="O10" s="3"/>
      <c r="P10" s="3"/>
      <c r="Q10" s="3"/>
      <c r="R10" s="3"/>
      <c r="S10" s="2"/>
      <c r="T10" s="35"/>
      <c r="U10" t="s">
        <v>118</v>
      </c>
    </row>
    <row r="11" spans="1:20" ht="14.25">
      <c r="A11" s="302"/>
      <c r="B11" s="160" t="s">
        <v>315</v>
      </c>
      <c r="C11" s="15" t="s">
        <v>42</v>
      </c>
      <c r="D11" s="3">
        <v>1</v>
      </c>
      <c r="E11" s="3"/>
      <c r="F11" s="3">
        <v>1</v>
      </c>
      <c r="G11" s="3"/>
      <c r="H11" s="3"/>
      <c r="I11" s="3"/>
      <c r="J11" s="3"/>
      <c r="K11" s="34"/>
      <c r="L11" s="6"/>
      <c r="M11" s="6"/>
      <c r="N11" s="2" t="s">
        <v>160</v>
      </c>
      <c r="O11" s="6"/>
      <c r="P11" s="6"/>
      <c r="Q11" s="6"/>
      <c r="R11" s="6"/>
      <c r="S11" s="38"/>
      <c r="T11" s="35"/>
    </row>
    <row r="12" spans="1:20" ht="14.25">
      <c r="A12" s="302"/>
      <c r="B12" s="44" t="s">
        <v>318</v>
      </c>
      <c r="C12" s="16" t="s">
        <v>46</v>
      </c>
      <c r="D12" s="3">
        <v>1</v>
      </c>
      <c r="E12" s="3"/>
      <c r="F12" s="3">
        <v>1</v>
      </c>
      <c r="G12" s="3"/>
      <c r="H12" s="3"/>
      <c r="I12" s="3"/>
      <c r="J12" s="3"/>
      <c r="K12" s="3"/>
      <c r="L12" s="3"/>
      <c r="M12" s="3"/>
      <c r="N12" s="2" t="s">
        <v>108</v>
      </c>
      <c r="O12" s="3"/>
      <c r="P12" s="3"/>
      <c r="Q12" s="3"/>
      <c r="R12" s="3"/>
      <c r="S12" s="2"/>
      <c r="T12" s="35"/>
    </row>
    <row r="13" spans="1:20" ht="14.25">
      <c r="A13" s="302"/>
      <c r="B13" s="14" t="s">
        <v>319</v>
      </c>
      <c r="C13" s="7" t="s">
        <v>47</v>
      </c>
      <c r="D13" s="3">
        <v>1.5</v>
      </c>
      <c r="E13" s="3"/>
      <c r="F13" s="3">
        <v>2</v>
      </c>
      <c r="G13" s="3"/>
      <c r="H13" s="3"/>
      <c r="I13" s="3"/>
      <c r="J13" s="3"/>
      <c r="K13" s="3"/>
      <c r="L13" s="3"/>
      <c r="M13" s="3"/>
      <c r="N13" s="2" t="s">
        <v>107</v>
      </c>
      <c r="O13" s="3"/>
      <c r="P13" s="3"/>
      <c r="Q13" s="3"/>
      <c r="R13" s="3"/>
      <c r="S13" s="2"/>
      <c r="T13" s="35">
        <v>1</v>
      </c>
    </row>
    <row r="14" spans="1:20" ht="14.25">
      <c r="A14" s="302"/>
      <c r="B14" s="44" t="s">
        <v>320</v>
      </c>
      <c r="C14" s="16" t="s">
        <v>48</v>
      </c>
      <c r="D14" s="3">
        <v>1</v>
      </c>
      <c r="E14" s="3"/>
      <c r="F14" s="3">
        <v>1</v>
      </c>
      <c r="G14" s="3"/>
      <c r="H14" s="3"/>
      <c r="I14" s="3"/>
      <c r="J14" s="3"/>
      <c r="K14" s="3"/>
      <c r="L14" s="3"/>
      <c r="M14" s="3"/>
      <c r="N14" s="3"/>
      <c r="O14" s="3"/>
      <c r="P14" s="2" t="s">
        <v>108</v>
      </c>
      <c r="Q14" s="3"/>
      <c r="R14" s="3"/>
      <c r="S14" s="2"/>
      <c r="T14" s="35"/>
    </row>
    <row r="15" spans="1:19" ht="14.25">
      <c r="A15" s="302"/>
      <c r="B15" s="14" t="s">
        <v>321</v>
      </c>
      <c r="C15" s="7" t="s">
        <v>49</v>
      </c>
      <c r="D15" s="3">
        <v>1</v>
      </c>
      <c r="E15" s="3"/>
      <c r="F15" s="3">
        <v>1</v>
      </c>
      <c r="G15" s="3"/>
      <c r="H15" s="3"/>
      <c r="I15" s="3"/>
      <c r="J15" s="3"/>
      <c r="K15" s="3"/>
      <c r="L15" s="3"/>
      <c r="M15" s="3"/>
      <c r="N15" s="3"/>
      <c r="O15" s="3"/>
      <c r="P15" s="3"/>
      <c r="Q15" s="2" t="s">
        <v>108</v>
      </c>
      <c r="R15" s="3"/>
      <c r="S15" s="2"/>
    </row>
    <row r="16" spans="1:19" ht="16.5" customHeight="1">
      <c r="A16" s="302"/>
      <c r="B16" s="14" t="s">
        <v>322</v>
      </c>
      <c r="C16" s="7" t="s">
        <v>50</v>
      </c>
      <c r="D16" s="3">
        <v>1</v>
      </c>
      <c r="E16" s="3"/>
      <c r="F16" s="3">
        <v>1</v>
      </c>
      <c r="G16" s="3"/>
      <c r="H16" s="3"/>
      <c r="I16" s="3"/>
      <c r="J16" s="3"/>
      <c r="K16" s="3"/>
      <c r="L16" s="3"/>
      <c r="M16" s="3"/>
      <c r="N16" s="3"/>
      <c r="O16" s="3"/>
      <c r="P16" s="3"/>
      <c r="Q16" s="2" t="s">
        <v>108</v>
      </c>
      <c r="R16" s="3"/>
      <c r="S16" s="2"/>
    </row>
    <row r="17" spans="1:21" s="34" customFormat="1" ht="14.25" customHeight="1">
      <c r="A17" s="302"/>
      <c r="B17" s="40" t="s">
        <v>323</v>
      </c>
      <c r="C17" s="37" t="s">
        <v>51</v>
      </c>
      <c r="D17" s="6">
        <v>2</v>
      </c>
      <c r="E17" s="6"/>
      <c r="F17" s="6">
        <v>4</v>
      </c>
      <c r="G17" s="6"/>
      <c r="H17" s="6"/>
      <c r="I17" s="6"/>
      <c r="J17" s="6"/>
      <c r="K17" s="6"/>
      <c r="L17" s="6"/>
      <c r="M17" s="6"/>
      <c r="N17" s="6"/>
      <c r="O17" s="6"/>
      <c r="P17" s="6"/>
      <c r="Q17" s="2" t="s">
        <v>107</v>
      </c>
      <c r="R17" s="45"/>
      <c r="S17" s="41"/>
      <c r="U17" s="39"/>
    </row>
    <row r="18" spans="1:19" ht="14.25">
      <c r="A18" s="303"/>
      <c r="B18" s="14" t="s">
        <v>324</v>
      </c>
      <c r="C18" s="17" t="s">
        <v>109</v>
      </c>
      <c r="D18" s="3">
        <v>8</v>
      </c>
      <c r="E18" s="3"/>
      <c r="F18" s="3">
        <v>16</v>
      </c>
      <c r="G18" s="3"/>
      <c r="H18" s="3"/>
      <c r="I18" s="3"/>
      <c r="J18" s="3"/>
      <c r="K18" s="3"/>
      <c r="L18" s="3"/>
      <c r="M18" s="3"/>
      <c r="N18" s="3"/>
      <c r="O18" s="3"/>
      <c r="P18" s="3"/>
      <c r="Q18" s="3"/>
      <c r="R18" s="3"/>
      <c r="S18" s="2" t="s">
        <v>52</v>
      </c>
    </row>
    <row r="19" spans="1:21" ht="14.25">
      <c r="A19" s="301" t="s">
        <v>115</v>
      </c>
      <c r="B19" s="14" t="s">
        <v>325</v>
      </c>
      <c r="C19" s="18" t="s">
        <v>110</v>
      </c>
      <c r="D19" s="3">
        <v>1</v>
      </c>
      <c r="E19" s="3"/>
      <c r="F19" s="3"/>
      <c r="G19" s="3"/>
      <c r="H19" s="3"/>
      <c r="I19" s="3"/>
      <c r="J19" s="3"/>
      <c r="K19" s="3"/>
      <c r="L19" s="3"/>
      <c r="M19" s="3"/>
      <c r="N19" s="3"/>
      <c r="O19" s="3"/>
      <c r="P19" s="3"/>
      <c r="Q19" s="3"/>
      <c r="R19" s="3"/>
      <c r="S19" s="2"/>
      <c r="U19" t="s">
        <v>151</v>
      </c>
    </row>
    <row r="20" spans="1:19" ht="14.25">
      <c r="A20" s="302"/>
      <c r="B20" s="14" t="s">
        <v>326</v>
      </c>
      <c r="C20" s="19" t="s">
        <v>111</v>
      </c>
      <c r="D20" s="3">
        <v>1</v>
      </c>
      <c r="E20" s="3"/>
      <c r="F20" s="3"/>
      <c r="G20" s="3"/>
      <c r="H20" s="3"/>
      <c r="I20" s="3"/>
      <c r="J20" s="3"/>
      <c r="K20" s="3"/>
      <c r="L20" s="3"/>
      <c r="M20" s="3"/>
      <c r="N20" s="3"/>
      <c r="O20" s="3"/>
      <c r="P20" s="3"/>
      <c r="Q20" s="3"/>
      <c r="R20" s="3"/>
      <c r="S20" s="2"/>
    </row>
    <row r="21" spans="1:19" ht="14.25">
      <c r="A21" s="302"/>
      <c r="B21" s="46">
        <v>5000070</v>
      </c>
      <c r="C21" s="47" t="s">
        <v>116</v>
      </c>
      <c r="D21" s="43">
        <v>2</v>
      </c>
      <c r="E21" s="3"/>
      <c r="F21" s="3"/>
      <c r="G21" s="3"/>
      <c r="H21" s="3"/>
      <c r="I21" s="3"/>
      <c r="J21" s="3"/>
      <c r="K21" s="3"/>
      <c r="L21" s="3"/>
      <c r="M21" s="3"/>
      <c r="N21" s="3"/>
      <c r="O21" s="3"/>
      <c r="P21" s="3"/>
      <c r="Q21" s="3"/>
      <c r="R21" s="3"/>
      <c r="S21" s="2"/>
    </row>
    <row r="22" ht="14.25">
      <c r="A22" s="90"/>
    </row>
    <row r="23" spans="1:19" s="86" customFormat="1" ht="14.25">
      <c r="A23" s="307" t="s">
        <v>150</v>
      </c>
      <c r="B23" s="308"/>
      <c r="C23" s="309"/>
      <c r="D23" s="140">
        <f>SUM(D5:D21)</f>
        <v>26.5</v>
      </c>
      <c r="E23" s="93"/>
      <c r="F23" s="93"/>
      <c r="G23" s="93"/>
      <c r="H23" s="94"/>
      <c r="I23" s="94"/>
      <c r="J23" s="94"/>
      <c r="K23" s="94"/>
      <c r="L23" s="94"/>
      <c r="M23" s="94"/>
      <c r="N23" s="94"/>
      <c r="O23" s="94"/>
      <c r="P23" s="94"/>
      <c r="Q23" s="94"/>
      <c r="R23" s="94"/>
      <c r="S23" s="94"/>
    </row>
    <row r="24" spans="1:21" ht="15.75">
      <c r="A24" s="48"/>
      <c r="B24" s="49"/>
      <c r="C24" s="11"/>
      <c r="D24" s="4"/>
      <c r="E24" s="4"/>
      <c r="F24" s="11"/>
      <c r="G24" s="11"/>
      <c r="U24" s="35" t="s">
        <v>112</v>
      </c>
    </row>
    <row r="25" spans="1:19" ht="12.75" customHeight="1">
      <c r="A25" s="304" t="s">
        <v>334</v>
      </c>
      <c r="B25" s="304"/>
      <c r="C25" s="304"/>
      <c r="D25" s="304"/>
      <c r="E25" s="304"/>
      <c r="F25" s="304"/>
      <c r="G25" s="304"/>
      <c r="H25" s="304"/>
      <c r="I25" s="304"/>
      <c r="J25" s="304"/>
      <c r="K25" s="304"/>
      <c r="L25" s="304"/>
      <c r="M25" s="304"/>
      <c r="N25" s="304"/>
      <c r="O25" s="304"/>
      <c r="P25" s="304"/>
      <c r="Q25" s="304"/>
      <c r="R25" s="304"/>
      <c r="S25" s="304"/>
    </row>
    <row r="26" spans="1:19" ht="24" customHeight="1">
      <c r="A26" s="5"/>
      <c r="B26" s="297" t="s">
        <v>455</v>
      </c>
      <c r="C26" s="297"/>
      <c r="D26" s="297"/>
      <c r="E26" s="297"/>
      <c r="F26" s="297"/>
      <c r="G26" s="297"/>
      <c r="H26" s="297"/>
      <c r="I26" s="297"/>
      <c r="J26" s="297"/>
      <c r="K26" s="297"/>
      <c r="L26" s="297"/>
      <c r="M26" s="297"/>
      <c r="N26" s="297"/>
      <c r="O26" s="297"/>
      <c r="P26" s="297"/>
      <c r="Q26" s="297"/>
      <c r="R26" s="297"/>
      <c r="S26" s="297"/>
    </row>
    <row r="27" spans="1:19" ht="12.75" customHeight="1">
      <c r="A27" s="5"/>
      <c r="B27" s="297" t="s">
        <v>456</v>
      </c>
      <c r="C27" s="297"/>
      <c r="D27" s="297"/>
      <c r="E27" s="297"/>
      <c r="F27" s="297"/>
      <c r="G27" s="297"/>
      <c r="H27" s="297"/>
      <c r="I27" s="297"/>
      <c r="J27" s="297"/>
      <c r="K27" s="297"/>
      <c r="L27" s="297"/>
      <c r="M27" s="297"/>
      <c r="N27" s="297"/>
      <c r="O27" s="297"/>
      <c r="P27" s="297"/>
      <c r="Q27" s="297"/>
      <c r="R27" s="297"/>
      <c r="S27" s="297"/>
    </row>
    <row r="28" spans="1:19" ht="24" customHeight="1">
      <c r="A28" s="5"/>
      <c r="B28" s="298" t="s">
        <v>457</v>
      </c>
      <c r="C28" s="299"/>
      <c r="D28" s="299"/>
      <c r="E28" s="299"/>
      <c r="F28" s="299"/>
      <c r="G28" s="299"/>
      <c r="H28" s="299"/>
      <c r="I28" s="299"/>
      <c r="J28" s="299"/>
      <c r="K28" s="299"/>
      <c r="L28" s="299"/>
      <c r="M28" s="299"/>
      <c r="N28" s="299"/>
      <c r="O28" s="299"/>
      <c r="P28" s="299"/>
      <c r="Q28" s="299"/>
      <c r="R28" s="299"/>
      <c r="S28" s="299"/>
    </row>
    <row r="29" spans="2:20" ht="14.25">
      <c r="B29" s="22"/>
      <c r="C29" s="296"/>
      <c r="D29" s="296"/>
      <c r="E29" s="296"/>
      <c r="F29" s="296"/>
      <c r="G29" s="296"/>
      <c r="H29" s="296"/>
      <c r="I29" s="296"/>
      <c r="J29" s="296"/>
      <c r="K29" s="296"/>
      <c r="L29" s="296"/>
      <c r="M29" s="296"/>
      <c r="N29" s="296"/>
      <c r="O29" s="296"/>
      <c r="P29" s="296"/>
      <c r="Q29" s="296"/>
      <c r="R29" s="296"/>
      <c r="S29" s="296"/>
      <c r="T29" s="21" t="s">
        <v>53</v>
      </c>
    </row>
    <row r="30" spans="2:19" ht="14.25">
      <c r="B30" s="22"/>
      <c r="C30" s="23"/>
      <c r="D30" s="23"/>
      <c r="E30" s="23"/>
      <c r="F30" s="23"/>
      <c r="G30" s="23"/>
      <c r="H30" s="23"/>
      <c r="I30" s="23"/>
      <c r="J30" s="23"/>
      <c r="K30" s="23"/>
      <c r="L30" s="23"/>
      <c r="M30" s="23"/>
      <c r="N30" s="23"/>
      <c r="O30" s="23"/>
      <c r="P30" s="23"/>
      <c r="Q30" s="23"/>
      <c r="R30" s="23"/>
      <c r="S30" s="23"/>
    </row>
    <row r="31" spans="3:19" ht="14.25">
      <c r="C31" s="23"/>
      <c r="D31" s="23"/>
      <c r="E31" s="23"/>
      <c r="F31" s="23"/>
      <c r="G31" s="23"/>
      <c r="H31" s="23"/>
      <c r="I31" s="23"/>
      <c r="J31" s="23"/>
      <c r="K31" s="23"/>
      <c r="L31" s="23"/>
      <c r="M31" s="23"/>
      <c r="N31" s="23"/>
      <c r="O31" s="23"/>
      <c r="P31" s="23"/>
      <c r="Q31" s="23"/>
      <c r="R31" s="23"/>
      <c r="S31" s="23"/>
    </row>
    <row r="32" spans="3:19" ht="14.25">
      <c r="C32" s="23"/>
      <c r="D32" s="23"/>
      <c r="E32" s="23"/>
      <c r="F32" s="23"/>
      <c r="G32" s="23"/>
      <c r="H32" s="23"/>
      <c r="I32" s="23"/>
      <c r="J32" s="23"/>
      <c r="K32" s="23"/>
      <c r="L32" s="23"/>
      <c r="M32" s="23"/>
      <c r="N32" s="23"/>
      <c r="O32" s="23"/>
      <c r="P32" s="23"/>
      <c r="Q32" s="23"/>
      <c r="R32" s="23"/>
      <c r="S32" s="23"/>
    </row>
    <row r="33" spans="3:19" ht="14.25">
      <c r="C33" s="23"/>
      <c r="D33" s="23"/>
      <c r="E33" s="23"/>
      <c r="F33" s="23"/>
      <c r="G33" s="23"/>
      <c r="H33" s="23"/>
      <c r="I33" s="23"/>
      <c r="J33" s="23"/>
      <c r="K33" s="23"/>
      <c r="L33" s="23"/>
      <c r="M33" s="23"/>
      <c r="N33" s="23"/>
      <c r="O33" s="23"/>
      <c r="P33" s="23"/>
      <c r="Q33" s="23"/>
      <c r="R33" s="23"/>
      <c r="S33" s="23"/>
    </row>
    <row r="45" spans="1:20" ht="14.25">
      <c r="A45" s="25"/>
      <c r="T45" s="25"/>
    </row>
    <row r="47" spans="2:19" ht="14.25">
      <c r="B47" s="25"/>
      <c r="C47" s="25"/>
      <c r="D47" s="25"/>
      <c r="E47" s="25"/>
      <c r="F47" s="25"/>
      <c r="G47" s="25"/>
      <c r="H47" s="25"/>
      <c r="I47" s="25"/>
      <c r="J47" s="25"/>
      <c r="K47" s="25"/>
      <c r="L47" s="25"/>
      <c r="M47" s="25"/>
      <c r="N47" s="25"/>
      <c r="O47" s="25"/>
      <c r="P47" s="25"/>
      <c r="Q47" s="25"/>
      <c r="R47" s="25"/>
      <c r="S47" s="25"/>
    </row>
  </sheetData>
  <mergeCells count="22">
    <mergeCell ref="A1:S1"/>
    <mergeCell ref="A2:A4"/>
    <mergeCell ref="B2:B4"/>
    <mergeCell ref="C2:C4"/>
    <mergeCell ref="D2:D4"/>
    <mergeCell ref="E2:G2"/>
    <mergeCell ref="H2:S2"/>
    <mergeCell ref="K3:M3"/>
    <mergeCell ref="F3:F4"/>
    <mergeCell ref="Q3:S3"/>
    <mergeCell ref="H3:J3"/>
    <mergeCell ref="A5:A18"/>
    <mergeCell ref="A25:S25"/>
    <mergeCell ref="G3:G4"/>
    <mergeCell ref="E3:E4"/>
    <mergeCell ref="A23:C23"/>
    <mergeCell ref="A19:A21"/>
    <mergeCell ref="N3:P3"/>
    <mergeCell ref="C29:S29"/>
    <mergeCell ref="B26:S26"/>
    <mergeCell ref="B27:S27"/>
    <mergeCell ref="B28:S28"/>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W23"/>
  <sheetViews>
    <sheetView workbookViewId="0" topLeftCell="A1">
      <selection activeCell="AB22" sqref="AB22"/>
    </sheetView>
  </sheetViews>
  <sheetFormatPr defaultColWidth="9.00390625" defaultRowHeight="14.25"/>
  <cols>
    <col min="1" max="1" width="3.125" style="0" customWidth="1"/>
    <col min="2" max="2" width="6.625" style="0" customWidth="1"/>
    <col min="3" max="3" width="18.25390625" style="0" customWidth="1"/>
    <col min="4" max="4" width="3.75390625" style="0" customWidth="1"/>
    <col min="5" max="5" width="3.625" style="0" customWidth="1"/>
    <col min="6" max="23" width="2.50390625" style="0" customWidth="1"/>
  </cols>
  <sheetData>
    <row r="1" spans="2:23" ht="27.75" customHeight="1">
      <c r="B1" s="317" t="s">
        <v>70</v>
      </c>
      <c r="C1" s="317"/>
      <c r="D1" s="317"/>
      <c r="E1" s="317"/>
      <c r="F1" s="317"/>
      <c r="G1" s="317"/>
      <c r="H1" s="317"/>
      <c r="I1" s="317"/>
      <c r="J1" s="317"/>
      <c r="K1" s="317"/>
      <c r="L1" s="317"/>
      <c r="M1" s="317"/>
      <c r="N1" s="317"/>
      <c r="O1" s="317"/>
      <c r="P1" s="317"/>
      <c r="Q1" s="317"/>
      <c r="R1" s="317"/>
      <c r="S1" s="317"/>
      <c r="T1" s="317"/>
      <c r="U1" s="317"/>
      <c r="V1" s="317"/>
      <c r="W1" s="317"/>
    </row>
    <row r="2" spans="2:23" ht="18" customHeight="1">
      <c r="B2" s="318" t="s">
        <v>162</v>
      </c>
      <c r="C2" s="301" t="s">
        <v>71</v>
      </c>
      <c r="D2" s="301" t="s">
        <v>72</v>
      </c>
      <c r="E2" s="321" t="s">
        <v>73</v>
      </c>
      <c r="F2" s="322"/>
      <c r="G2" s="322"/>
      <c r="H2" s="322"/>
      <c r="I2" s="323"/>
      <c r="J2" s="321" t="s">
        <v>74</v>
      </c>
      <c r="K2" s="322"/>
      <c r="L2" s="322"/>
      <c r="M2" s="322"/>
      <c r="N2" s="322"/>
      <c r="O2" s="322"/>
      <c r="P2" s="322"/>
      <c r="Q2" s="322"/>
      <c r="R2" s="322"/>
      <c r="S2" s="322"/>
      <c r="T2" s="322"/>
      <c r="U2" s="323"/>
      <c r="V2" s="301" t="s">
        <v>75</v>
      </c>
      <c r="W2" s="301" t="s">
        <v>76</v>
      </c>
    </row>
    <row r="3" spans="2:23" ht="18" customHeight="1">
      <c r="B3" s="319"/>
      <c r="C3" s="312"/>
      <c r="D3" s="312"/>
      <c r="E3" s="301" t="s">
        <v>164</v>
      </c>
      <c r="F3" s="301" t="s">
        <v>77</v>
      </c>
      <c r="G3" s="301" t="s">
        <v>96</v>
      </c>
      <c r="H3" s="301" t="s">
        <v>78</v>
      </c>
      <c r="I3" s="300" t="s">
        <v>79</v>
      </c>
      <c r="J3" s="300" t="s">
        <v>80</v>
      </c>
      <c r="K3" s="300"/>
      <c r="L3" s="300"/>
      <c r="M3" s="300" t="s">
        <v>7</v>
      </c>
      <c r="N3" s="300"/>
      <c r="O3" s="300"/>
      <c r="P3" s="300" t="s">
        <v>8</v>
      </c>
      <c r="Q3" s="300"/>
      <c r="R3" s="300"/>
      <c r="S3" s="300" t="s">
        <v>9</v>
      </c>
      <c r="T3" s="300"/>
      <c r="U3" s="300"/>
      <c r="V3" s="312"/>
      <c r="W3" s="312"/>
    </row>
    <row r="4" spans="2:23" ht="21.75" customHeight="1">
      <c r="B4" s="320"/>
      <c r="C4" s="306"/>
      <c r="D4" s="306"/>
      <c r="E4" s="306"/>
      <c r="F4" s="306"/>
      <c r="G4" s="306"/>
      <c r="H4" s="306"/>
      <c r="I4" s="300"/>
      <c r="J4" s="1">
        <v>1</v>
      </c>
      <c r="K4" s="1">
        <v>2</v>
      </c>
      <c r="L4" s="1">
        <v>3</v>
      </c>
      <c r="M4" s="30">
        <v>1</v>
      </c>
      <c r="N4" s="30">
        <v>2</v>
      </c>
      <c r="O4" s="30">
        <v>3</v>
      </c>
      <c r="P4" s="30">
        <v>1</v>
      </c>
      <c r="Q4" s="30">
        <v>2</v>
      </c>
      <c r="R4" s="30">
        <v>3</v>
      </c>
      <c r="S4" s="30">
        <v>1</v>
      </c>
      <c r="T4" s="30">
        <v>2</v>
      </c>
      <c r="U4" s="30">
        <v>3</v>
      </c>
      <c r="V4" s="306"/>
      <c r="W4" s="306"/>
    </row>
    <row r="5" spans="2:23" ht="15.75" customHeight="1">
      <c r="B5" s="31" t="s">
        <v>17</v>
      </c>
      <c r="C5" s="32" t="s">
        <v>102</v>
      </c>
      <c r="D5" s="30">
        <v>1</v>
      </c>
      <c r="E5" s="30">
        <v>16</v>
      </c>
      <c r="F5" s="30"/>
      <c r="G5" s="30"/>
      <c r="H5" s="30"/>
      <c r="I5" s="30"/>
      <c r="J5" s="30"/>
      <c r="K5" s="30"/>
      <c r="L5" s="30">
        <v>1</v>
      </c>
      <c r="M5" s="30"/>
      <c r="N5" s="30"/>
      <c r="O5" s="30"/>
      <c r="P5" s="30"/>
      <c r="Q5" s="30"/>
      <c r="R5" s="30"/>
      <c r="S5" s="30"/>
      <c r="T5" s="30"/>
      <c r="U5" s="30"/>
      <c r="V5" s="30"/>
      <c r="W5" s="29"/>
    </row>
    <row r="6" spans="2:23" ht="15.75" customHeight="1">
      <c r="B6" s="31" t="s">
        <v>81</v>
      </c>
      <c r="C6" s="32" t="s">
        <v>82</v>
      </c>
      <c r="D6" s="30">
        <v>2.5</v>
      </c>
      <c r="E6" s="30">
        <v>40</v>
      </c>
      <c r="F6" s="30"/>
      <c r="G6" s="30"/>
      <c r="H6" s="30"/>
      <c r="I6" s="30"/>
      <c r="J6" s="30"/>
      <c r="K6" s="30"/>
      <c r="L6" s="30"/>
      <c r="M6" s="30"/>
      <c r="N6" s="30">
        <v>3</v>
      </c>
      <c r="O6" s="30"/>
      <c r="P6" s="30"/>
      <c r="Q6" s="30"/>
      <c r="R6" s="30"/>
      <c r="S6" s="30"/>
      <c r="T6" s="30"/>
      <c r="U6" s="30"/>
      <c r="V6" s="30"/>
      <c r="W6" s="29"/>
    </row>
    <row r="7" spans="2:23" ht="15.75" customHeight="1">
      <c r="B7" s="31" t="s">
        <v>83</v>
      </c>
      <c r="C7" s="32" t="s">
        <v>216</v>
      </c>
      <c r="D7" s="30">
        <v>2.5</v>
      </c>
      <c r="E7" s="30">
        <v>40</v>
      </c>
      <c r="F7" s="30"/>
      <c r="G7" s="30"/>
      <c r="H7" s="30"/>
      <c r="I7" s="30"/>
      <c r="J7" s="30"/>
      <c r="K7" s="30"/>
      <c r="L7" s="30"/>
      <c r="M7" s="30"/>
      <c r="N7" s="30"/>
      <c r="O7" s="30">
        <v>3</v>
      </c>
      <c r="P7" s="30"/>
      <c r="Q7" s="30"/>
      <c r="R7" s="30"/>
      <c r="S7" s="30"/>
      <c r="T7" s="30"/>
      <c r="U7" s="30"/>
      <c r="V7" s="30"/>
      <c r="W7" s="29"/>
    </row>
    <row r="8" spans="2:23" ht="15.75" customHeight="1">
      <c r="B8" s="31" t="s">
        <v>22</v>
      </c>
      <c r="C8" s="32" t="s">
        <v>230</v>
      </c>
      <c r="D8" s="30">
        <v>5</v>
      </c>
      <c r="E8" s="30">
        <v>80</v>
      </c>
      <c r="F8" s="30"/>
      <c r="G8" s="30"/>
      <c r="H8" s="30"/>
      <c r="I8" s="30"/>
      <c r="J8" s="30"/>
      <c r="K8" s="30"/>
      <c r="L8" s="30"/>
      <c r="M8" s="30"/>
      <c r="N8" s="30">
        <v>5</v>
      </c>
      <c r="O8" s="30"/>
      <c r="P8" s="30"/>
      <c r="Q8" s="30"/>
      <c r="R8" s="30"/>
      <c r="S8" s="30"/>
      <c r="T8" s="30"/>
      <c r="U8" s="30"/>
      <c r="V8" s="30"/>
      <c r="W8" s="29"/>
    </row>
    <row r="9" spans="2:23" ht="15.75" customHeight="1">
      <c r="B9" s="31" t="s">
        <v>24</v>
      </c>
      <c r="C9" s="32" t="s">
        <v>336</v>
      </c>
      <c r="D9" s="30">
        <v>2.5</v>
      </c>
      <c r="E9" s="30">
        <v>40</v>
      </c>
      <c r="F9" s="30"/>
      <c r="G9" s="30"/>
      <c r="H9" s="30"/>
      <c r="I9" s="30"/>
      <c r="J9" s="30"/>
      <c r="K9" s="30"/>
      <c r="L9" s="30"/>
      <c r="M9" s="30"/>
      <c r="N9" s="30"/>
      <c r="O9" s="30"/>
      <c r="P9" s="30"/>
      <c r="Q9" s="30">
        <v>2</v>
      </c>
      <c r="R9" s="30"/>
      <c r="S9" s="30"/>
      <c r="T9" s="30"/>
      <c r="U9" s="30"/>
      <c r="V9" s="30"/>
      <c r="W9" s="29"/>
    </row>
    <row r="10" spans="2:23" ht="15.75" customHeight="1">
      <c r="B10" s="31" t="s">
        <v>84</v>
      </c>
      <c r="C10" s="32" t="s">
        <v>85</v>
      </c>
      <c r="D10" s="30">
        <v>3</v>
      </c>
      <c r="E10" s="30">
        <v>48</v>
      </c>
      <c r="F10" s="30"/>
      <c r="G10" s="30"/>
      <c r="H10" s="30"/>
      <c r="I10" s="30"/>
      <c r="J10" s="30"/>
      <c r="K10" s="30"/>
      <c r="L10" s="30"/>
      <c r="M10" s="30"/>
      <c r="N10" s="30"/>
      <c r="O10" s="30">
        <v>3</v>
      </c>
      <c r="P10" s="30"/>
      <c r="Q10" s="30"/>
      <c r="R10" s="30"/>
      <c r="S10" s="30"/>
      <c r="T10" s="30"/>
      <c r="U10" s="30"/>
      <c r="V10" s="30"/>
      <c r="W10" s="29"/>
    </row>
    <row r="11" spans="2:23" ht="15.75" customHeight="1">
      <c r="B11" s="31" t="s">
        <v>86</v>
      </c>
      <c r="C11" s="32" t="s">
        <v>87</v>
      </c>
      <c r="D11" s="30">
        <v>3</v>
      </c>
      <c r="E11" s="30">
        <v>48</v>
      </c>
      <c r="F11" s="30"/>
      <c r="G11" s="30"/>
      <c r="H11" s="30"/>
      <c r="I11" s="30"/>
      <c r="J11" s="30"/>
      <c r="K11" s="30"/>
      <c r="L11" s="30"/>
      <c r="M11" s="30"/>
      <c r="N11" s="30"/>
      <c r="O11" s="30"/>
      <c r="P11" s="30"/>
      <c r="Q11" s="30">
        <v>3</v>
      </c>
      <c r="R11" s="30"/>
      <c r="S11" s="30"/>
      <c r="T11" s="30"/>
      <c r="U11" s="30"/>
      <c r="V11" s="30"/>
      <c r="W11" s="29"/>
    </row>
    <row r="12" spans="2:23" ht="15.75" customHeight="1">
      <c r="B12" s="31" t="s">
        <v>88</v>
      </c>
      <c r="C12" s="32" t="s">
        <v>251</v>
      </c>
      <c r="D12" s="30">
        <v>3</v>
      </c>
      <c r="E12" s="30">
        <v>48</v>
      </c>
      <c r="F12" s="30"/>
      <c r="G12" s="30"/>
      <c r="H12" s="30"/>
      <c r="I12" s="30"/>
      <c r="J12" s="30"/>
      <c r="K12" s="30"/>
      <c r="L12" s="30"/>
      <c r="M12" s="30"/>
      <c r="N12" s="30">
        <v>3</v>
      </c>
      <c r="O12" s="30"/>
      <c r="P12" s="30"/>
      <c r="Q12" s="30"/>
      <c r="R12" s="30"/>
      <c r="S12" s="30"/>
      <c r="T12" s="30"/>
      <c r="U12" s="30"/>
      <c r="V12" s="33"/>
      <c r="W12" s="29"/>
    </row>
    <row r="13" spans="2:23" ht="15.75" customHeight="1">
      <c r="B13" s="31" t="s">
        <v>89</v>
      </c>
      <c r="C13" s="32" t="s">
        <v>253</v>
      </c>
      <c r="D13" s="30">
        <v>3</v>
      </c>
      <c r="E13" s="30">
        <v>48</v>
      </c>
      <c r="F13" s="30"/>
      <c r="G13" s="30"/>
      <c r="H13" s="30"/>
      <c r="I13" s="30"/>
      <c r="J13" s="30"/>
      <c r="K13" s="30"/>
      <c r="L13" s="30"/>
      <c r="M13" s="30"/>
      <c r="N13" s="30"/>
      <c r="O13" s="30"/>
      <c r="P13" s="30"/>
      <c r="Q13" s="30">
        <v>3</v>
      </c>
      <c r="R13" s="30"/>
      <c r="S13" s="30"/>
      <c r="T13" s="30"/>
      <c r="U13" s="30"/>
      <c r="V13" s="33"/>
      <c r="W13" s="29"/>
    </row>
    <row r="14" spans="2:23" ht="15.75" customHeight="1">
      <c r="B14" s="31" t="s">
        <v>90</v>
      </c>
      <c r="C14" s="32" t="s">
        <v>254</v>
      </c>
      <c r="D14" s="30">
        <v>3</v>
      </c>
      <c r="E14" s="30">
        <v>48</v>
      </c>
      <c r="F14" s="30"/>
      <c r="G14" s="30"/>
      <c r="H14" s="30"/>
      <c r="I14" s="30"/>
      <c r="J14" s="30"/>
      <c r="K14" s="30"/>
      <c r="L14" s="30"/>
      <c r="M14" s="30"/>
      <c r="N14" s="30"/>
      <c r="O14" s="30"/>
      <c r="P14" s="30"/>
      <c r="Q14" s="30"/>
      <c r="R14" s="30"/>
      <c r="S14" s="30"/>
      <c r="T14" s="30">
        <v>3</v>
      </c>
      <c r="U14" s="30"/>
      <c r="V14" s="33"/>
      <c r="W14" s="29"/>
    </row>
    <row r="15" spans="2:23" ht="23.25" customHeight="1">
      <c r="B15" s="112"/>
      <c r="C15" s="32" t="s">
        <v>255</v>
      </c>
      <c r="D15" s="30">
        <v>3.5</v>
      </c>
      <c r="E15" s="30">
        <v>48</v>
      </c>
      <c r="F15" s="30"/>
      <c r="G15" s="30">
        <v>16</v>
      </c>
      <c r="H15" s="30"/>
      <c r="I15" s="30"/>
      <c r="J15" s="30"/>
      <c r="K15" s="30"/>
      <c r="L15" s="30"/>
      <c r="M15" s="30"/>
      <c r="N15" s="30"/>
      <c r="O15" s="30"/>
      <c r="P15" s="30"/>
      <c r="Q15" s="30"/>
      <c r="R15" s="30"/>
      <c r="S15" s="30"/>
      <c r="T15" s="30">
        <v>4</v>
      </c>
      <c r="U15" s="30"/>
      <c r="V15" s="33"/>
      <c r="W15" s="29"/>
    </row>
    <row r="16" spans="2:23" ht="36" customHeight="1">
      <c r="B16" s="31" t="s">
        <v>91</v>
      </c>
      <c r="C16" s="32" t="s">
        <v>256</v>
      </c>
      <c r="D16" s="30">
        <v>2</v>
      </c>
      <c r="E16" s="30">
        <v>32</v>
      </c>
      <c r="F16" s="30"/>
      <c r="G16" s="30"/>
      <c r="H16" s="30"/>
      <c r="I16" s="30"/>
      <c r="J16" s="30"/>
      <c r="K16" s="30"/>
      <c r="L16" s="30"/>
      <c r="M16" s="30"/>
      <c r="N16" s="30"/>
      <c r="O16" s="30"/>
      <c r="P16" s="30"/>
      <c r="Q16" s="30"/>
      <c r="R16" s="30">
        <v>2</v>
      </c>
      <c r="S16" s="30"/>
      <c r="T16" s="30"/>
      <c r="U16" s="30"/>
      <c r="V16" s="33"/>
      <c r="W16" s="29"/>
    </row>
    <row r="17" spans="2:23" ht="15.75" customHeight="1">
      <c r="B17" s="113"/>
      <c r="C17" s="32"/>
      <c r="D17" s="30"/>
      <c r="E17" s="30"/>
      <c r="F17" s="30"/>
      <c r="G17" s="30"/>
      <c r="H17" s="30"/>
      <c r="I17" s="30"/>
      <c r="J17" s="30"/>
      <c r="K17" s="30"/>
      <c r="L17" s="30"/>
      <c r="M17" s="30"/>
      <c r="N17" s="30"/>
      <c r="O17" s="30"/>
      <c r="P17" s="30"/>
      <c r="Q17" s="30"/>
      <c r="R17" s="30"/>
      <c r="S17" s="30"/>
      <c r="T17" s="30"/>
      <c r="U17" s="30"/>
      <c r="V17" s="33"/>
      <c r="W17" s="29"/>
    </row>
    <row r="18" spans="2:23" ht="15.75" customHeight="1">
      <c r="B18" s="113"/>
      <c r="C18" s="32"/>
      <c r="D18" s="30"/>
      <c r="E18" s="30"/>
      <c r="F18" s="30"/>
      <c r="G18" s="30"/>
      <c r="H18" s="30"/>
      <c r="I18" s="30"/>
      <c r="J18" s="30"/>
      <c r="K18" s="30"/>
      <c r="L18" s="30"/>
      <c r="M18" s="30"/>
      <c r="N18" s="30"/>
      <c r="O18" s="30"/>
      <c r="P18" s="30"/>
      <c r="Q18" s="30"/>
      <c r="R18" s="30"/>
      <c r="S18" s="30"/>
      <c r="T18" s="30"/>
      <c r="U18" s="30"/>
      <c r="V18" s="33"/>
      <c r="W18" s="29"/>
    </row>
    <row r="19" spans="2:23" ht="15.75" customHeight="1">
      <c r="B19" s="113"/>
      <c r="C19" s="32"/>
      <c r="D19" s="30"/>
      <c r="E19" s="30"/>
      <c r="F19" s="30"/>
      <c r="G19" s="30"/>
      <c r="H19" s="30"/>
      <c r="I19" s="30"/>
      <c r="J19" s="30"/>
      <c r="K19" s="30"/>
      <c r="L19" s="30"/>
      <c r="M19" s="30"/>
      <c r="N19" s="30"/>
      <c r="O19" s="30"/>
      <c r="P19" s="30"/>
      <c r="Q19" s="30"/>
      <c r="R19" s="30"/>
      <c r="S19" s="30"/>
      <c r="T19" s="30"/>
      <c r="U19" s="30"/>
      <c r="V19" s="33"/>
      <c r="W19" s="29"/>
    </row>
    <row r="20" spans="2:23" ht="15.75" customHeight="1">
      <c r="B20" s="113"/>
      <c r="C20" s="32"/>
      <c r="D20" s="30"/>
      <c r="E20" s="30"/>
      <c r="F20" s="30"/>
      <c r="G20" s="30"/>
      <c r="H20" s="30"/>
      <c r="I20" s="30"/>
      <c r="J20" s="30"/>
      <c r="K20" s="30"/>
      <c r="L20" s="30"/>
      <c r="M20" s="30"/>
      <c r="N20" s="30"/>
      <c r="O20" s="30"/>
      <c r="P20" s="30"/>
      <c r="Q20" s="30"/>
      <c r="R20" s="30"/>
      <c r="S20" s="30"/>
      <c r="T20" s="30"/>
      <c r="U20" s="30"/>
      <c r="V20" s="33"/>
      <c r="W20" s="29"/>
    </row>
    <row r="21" spans="2:23" ht="15.75" customHeight="1">
      <c r="B21" s="113"/>
      <c r="C21" s="32"/>
      <c r="D21" s="30"/>
      <c r="E21" s="30"/>
      <c r="F21" s="30"/>
      <c r="G21" s="30"/>
      <c r="H21" s="30"/>
      <c r="I21" s="30"/>
      <c r="J21" s="30"/>
      <c r="K21" s="30"/>
      <c r="L21" s="30"/>
      <c r="M21" s="30"/>
      <c r="N21" s="30"/>
      <c r="O21" s="30"/>
      <c r="P21" s="30"/>
      <c r="Q21" s="30"/>
      <c r="R21" s="30"/>
      <c r="S21" s="30"/>
      <c r="T21" s="30"/>
      <c r="U21" s="30"/>
      <c r="V21" s="33"/>
      <c r="W21" s="29"/>
    </row>
    <row r="22" spans="2:23" ht="14.25">
      <c r="B22" s="325" t="s">
        <v>163</v>
      </c>
      <c r="C22" s="326"/>
      <c r="D22" s="110">
        <f>SUM(D5:D16)</f>
        <v>34</v>
      </c>
      <c r="E22" s="110">
        <f>SUM(E5:E16)</f>
        <v>536</v>
      </c>
      <c r="F22" s="110"/>
      <c r="G22" s="110"/>
      <c r="H22" s="110"/>
      <c r="I22" s="110"/>
      <c r="J22" s="110"/>
      <c r="K22" s="110"/>
      <c r="L22" s="110"/>
      <c r="M22" s="110"/>
      <c r="N22" s="110"/>
      <c r="O22" s="110"/>
      <c r="P22" s="110"/>
      <c r="Q22" s="110"/>
      <c r="R22" s="110"/>
      <c r="S22" s="110"/>
      <c r="T22" s="110"/>
      <c r="U22" s="110"/>
      <c r="V22" s="111"/>
      <c r="W22" s="111"/>
    </row>
    <row r="23" spans="2:23" ht="14.25">
      <c r="B23" s="324" t="s">
        <v>165</v>
      </c>
      <c r="C23" s="324"/>
      <c r="D23" s="324"/>
      <c r="E23" s="324"/>
      <c r="F23" s="324"/>
      <c r="G23" s="324"/>
      <c r="H23" s="324"/>
      <c r="I23" s="324"/>
      <c r="J23" s="324"/>
      <c r="K23" s="324"/>
      <c r="L23" s="324"/>
      <c r="M23" s="324"/>
      <c r="N23" s="324"/>
      <c r="O23" s="324"/>
      <c r="P23" s="324"/>
      <c r="Q23" s="324"/>
      <c r="R23" s="324"/>
      <c r="S23" s="324"/>
      <c r="T23" s="324"/>
      <c r="U23" s="324"/>
      <c r="V23" s="324"/>
      <c r="W23" s="324"/>
    </row>
  </sheetData>
  <mergeCells count="19">
    <mergeCell ref="B23:W23"/>
    <mergeCell ref="M3:O3"/>
    <mergeCell ref="P3:R3"/>
    <mergeCell ref="S3:U3"/>
    <mergeCell ref="B22:C22"/>
    <mergeCell ref="G3:G4"/>
    <mergeCell ref="H3:H4"/>
    <mergeCell ref="I3:I4"/>
    <mergeCell ref="J3:L3"/>
    <mergeCell ref="B1:W1"/>
    <mergeCell ref="B2:B4"/>
    <mergeCell ref="C2:C4"/>
    <mergeCell ref="D2:D4"/>
    <mergeCell ref="E2:I2"/>
    <mergeCell ref="J2:U2"/>
    <mergeCell ref="V2:V4"/>
    <mergeCell ref="W2:W4"/>
    <mergeCell ref="E3:E4"/>
    <mergeCell ref="F3:F4"/>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W38"/>
  <sheetViews>
    <sheetView workbookViewId="0" topLeftCell="A1">
      <selection activeCell="AB8" sqref="AB8"/>
    </sheetView>
  </sheetViews>
  <sheetFormatPr defaultColWidth="9.00390625" defaultRowHeight="14.25"/>
  <cols>
    <col min="1" max="1" width="5.25390625" style="0" customWidth="1"/>
    <col min="2" max="2" width="5.875" style="12" customWidth="1"/>
    <col min="3" max="3" width="20.375" style="0" customWidth="1"/>
    <col min="4" max="4" width="3.875" style="0" customWidth="1"/>
    <col min="5" max="5" width="3.50390625" style="0" customWidth="1"/>
    <col min="6" max="6" width="2.625" style="0" customWidth="1"/>
    <col min="7" max="23" width="2.375" style="0" customWidth="1"/>
  </cols>
  <sheetData>
    <row r="1" spans="2:23" ht="30.75" customHeight="1">
      <c r="B1" s="317" t="s">
        <v>166</v>
      </c>
      <c r="C1" s="317"/>
      <c r="D1" s="317"/>
      <c r="E1" s="317"/>
      <c r="F1" s="317"/>
      <c r="G1" s="317"/>
      <c r="H1" s="317"/>
      <c r="I1" s="317"/>
      <c r="J1" s="317"/>
      <c r="K1" s="317"/>
      <c r="L1" s="317"/>
      <c r="M1" s="317"/>
      <c r="N1" s="317"/>
      <c r="O1" s="317"/>
      <c r="P1" s="317"/>
      <c r="Q1" s="317"/>
      <c r="R1" s="317"/>
      <c r="S1" s="317"/>
      <c r="T1" s="317"/>
      <c r="U1" s="317"/>
      <c r="V1" s="317"/>
      <c r="W1" s="317"/>
    </row>
    <row r="2" spans="2:23" ht="17.25" customHeight="1">
      <c r="B2" s="301" t="s">
        <v>167</v>
      </c>
      <c r="C2" s="301" t="s">
        <v>71</v>
      </c>
      <c r="D2" s="301" t="s">
        <v>168</v>
      </c>
      <c r="E2" s="321" t="s">
        <v>73</v>
      </c>
      <c r="F2" s="322"/>
      <c r="G2" s="322"/>
      <c r="H2" s="322"/>
      <c r="I2" s="323"/>
      <c r="J2" s="321" t="s">
        <v>74</v>
      </c>
      <c r="K2" s="322"/>
      <c r="L2" s="322"/>
      <c r="M2" s="322"/>
      <c r="N2" s="322"/>
      <c r="O2" s="322"/>
      <c r="P2" s="322"/>
      <c r="Q2" s="322"/>
      <c r="R2" s="322"/>
      <c r="S2" s="322"/>
      <c r="T2" s="322"/>
      <c r="U2" s="323"/>
      <c r="V2" s="301" t="s">
        <v>75</v>
      </c>
      <c r="W2" s="301" t="s">
        <v>76</v>
      </c>
    </row>
    <row r="3" spans="2:23" ht="15.75" customHeight="1">
      <c r="B3" s="312"/>
      <c r="C3" s="312"/>
      <c r="D3" s="312"/>
      <c r="E3" s="301" t="s">
        <v>169</v>
      </c>
      <c r="F3" s="301" t="s">
        <v>170</v>
      </c>
      <c r="G3" s="301" t="s">
        <v>171</v>
      </c>
      <c r="H3" s="301" t="s">
        <v>172</v>
      </c>
      <c r="I3" s="301" t="s">
        <v>173</v>
      </c>
      <c r="J3" s="300" t="s">
        <v>80</v>
      </c>
      <c r="K3" s="300"/>
      <c r="L3" s="300"/>
      <c r="M3" s="300" t="s">
        <v>7</v>
      </c>
      <c r="N3" s="300"/>
      <c r="O3" s="300"/>
      <c r="P3" s="300" t="s">
        <v>8</v>
      </c>
      <c r="Q3" s="300"/>
      <c r="R3" s="300"/>
      <c r="S3" s="300" t="s">
        <v>9</v>
      </c>
      <c r="T3" s="300"/>
      <c r="U3" s="300"/>
      <c r="V3" s="312"/>
      <c r="W3" s="312"/>
    </row>
    <row r="4" spans="2:23" ht="20.25" customHeight="1">
      <c r="B4" s="306"/>
      <c r="C4" s="306"/>
      <c r="D4" s="306"/>
      <c r="E4" s="306"/>
      <c r="F4" s="306"/>
      <c r="G4" s="306"/>
      <c r="H4" s="306"/>
      <c r="I4" s="306"/>
      <c r="J4" s="1">
        <v>1</v>
      </c>
      <c r="K4" s="1">
        <v>2</v>
      </c>
      <c r="L4" s="1">
        <v>3</v>
      </c>
      <c r="M4" s="1">
        <v>1</v>
      </c>
      <c r="N4" s="1">
        <v>2</v>
      </c>
      <c r="O4" s="1">
        <v>3</v>
      </c>
      <c r="P4" s="1">
        <v>1</v>
      </c>
      <c r="Q4" s="1">
        <v>2</v>
      </c>
      <c r="R4" s="1">
        <v>3</v>
      </c>
      <c r="S4" s="1">
        <v>1</v>
      </c>
      <c r="T4" s="1">
        <v>2</v>
      </c>
      <c r="U4" s="1">
        <v>3</v>
      </c>
      <c r="V4" s="306"/>
      <c r="W4" s="306"/>
    </row>
    <row r="5" spans="2:23" ht="15.75" customHeight="1">
      <c r="B5" s="31" t="s">
        <v>174</v>
      </c>
      <c r="C5" s="32" t="s">
        <v>251</v>
      </c>
      <c r="D5" s="30">
        <v>3</v>
      </c>
      <c r="E5" s="30">
        <v>48</v>
      </c>
      <c r="F5" s="33"/>
      <c r="G5" s="33"/>
      <c r="H5" s="33"/>
      <c r="I5" s="30"/>
      <c r="J5" s="33"/>
      <c r="K5" s="30"/>
      <c r="L5" s="30"/>
      <c r="M5" s="33"/>
      <c r="N5" s="33"/>
      <c r="O5" s="33">
        <v>3</v>
      </c>
      <c r="P5" s="33"/>
      <c r="Q5" s="33"/>
      <c r="R5" s="33"/>
      <c r="S5" s="33"/>
      <c r="T5" s="33"/>
      <c r="U5" s="33"/>
      <c r="V5" s="30"/>
      <c r="W5" s="29"/>
    </row>
    <row r="6" spans="2:23" ht="15.75" customHeight="1">
      <c r="B6" s="31" t="s">
        <v>175</v>
      </c>
      <c r="C6" s="32" t="s">
        <v>231</v>
      </c>
      <c r="D6" s="30">
        <v>1</v>
      </c>
      <c r="E6" s="30">
        <v>16</v>
      </c>
      <c r="F6" s="30"/>
      <c r="G6" s="30"/>
      <c r="H6" s="30"/>
      <c r="I6" s="30"/>
      <c r="J6" s="30"/>
      <c r="K6" s="30">
        <v>1</v>
      </c>
      <c r="L6" s="30"/>
      <c r="M6" s="30"/>
      <c r="N6" s="30"/>
      <c r="O6" s="30"/>
      <c r="P6" s="30"/>
      <c r="Q6" s="30"/>
      <c r="R6" s="30"/>
      <c r="S6" s="30"/>
      <c r="T6" s="30"/>
      <c r="U6" s="30"/>
      <c r="V6" s="30"/>
      <c r="W6" s="114"/>
    </row>
    <row r="7" spans="2:23" ht="15.75" customHeight="1">
      <c r="B7" s="31" t="s">
        <v>176</v>
      </c>
      <c r="C7" s="32" t="s">
        <v>177</v>
      </c>
      <c r="D7" s="30">
        <v>2.5</v>
      </c>
      <c r="E7" s="30">
        <v>40</v>
      </c>
      <c r="F7" s="30"/>
      <c r="G7" s="30"/>
      <c r="H7" s="30"/>
      <c r="I7" s="30"/>
      <c r="J7" s="30"/>
      <c r="K7" s="30"/>
      <c r="L7" s="30"/>
      <c r="M7" s="30"/>
      <c r="N7" s="30"/>
      <c r="O7" s="30">
        <v>3</v>
      </c>
      <c r="P7" s="30"/>
      <c r="Q7" s="30"/>
      <c r="R7" s="30"/>
      <c r="S7" s="30"/>
      <c r="T7" s="30"/>
      <c r="U7" s="30"/>
      <c r="V7" s="33"/>
      <c r="W7" s="29"/>
    </row>
    <row r="8" spans="2:23" ht="15.75" customHeight="1">
      <c r="B8" s="31" t="s">
        <v>178</v>
      </c>
      <c r="C8" s="32" t="s">
        <v>230</v>
      </c>
      <c r="D8" s="30">
        <v>5</v>
      </c>
      <c r="E8" s="30">
        <v>80</v>
      </c>
      <c r="F8" s="30"/>
      <c r="G8" s="30"/>
      <c r="H8" s="30"/>
      <c r="I8" s="30"/>
      <c r="J8" s="30"/>
      <c r="K8" s="30"/>
      <c r="L8" s="30"/>
      <c r="M8" s="30"/>
      <c r="N8" s="30">
        <v>5</v>
      </c>
      <c r="O8" s="30"/>
      <c r="P8" s="30"/>
      <c r="Q8" s="30"/>
      <c r="R8" s="30"/>
      <c r="S8" s="30"/>
      <c r="T8" s="30"/>
      <c r="U8" s="30"/>
      <c r="V8" s="30"/>
      <c r="W8" s="114"/>
    </row>
    <row r="9" spans="2:23" ht="15.75" customHeight="1">
      <c r="B9" s="31" t="s">
        <v>174</v>
      </c>
      <c r="C9" s="32" t="s">
        <v>216</v>
      </c>
      <c r="D9" s="30">
        <v>2.5</v>
      </c>
      <c r="E9" s="30">
        <v>40</v>
      </c>
      <c r="F9" s="30"/>
      <c r="G9" s="30"/>
      <c r="H9" s="30"/>
      <c r="I9" s="30"/>
      <c r="J9" s="30"/>
      <c r="K9" s="30"/>
      <c r="L9" s="30"/>
      <c r="M9" s="30"/>
      <c r="N9" s="30"/>
      <c r="O9" s="30">
        <v>2.5</v>
      </c>
      <c r="P9" s="30"/>
      <c r="Q9" s="30"/>
      <c r="R9" s="30"/>
      <c r="S9" s="30"/>
      <c r="T9" s="30"/>
      <c r="U9" s="30"/>
      <c r="V9" s="30"/>
      <c r="W9" s="29"/>
    </row>
    <row r="10" spans="2:23" ht="15.75" customHeight="1">
      <c r="B10" s="31" t="s">
        <v>179</v>
      </c>
      <c r="C10" s="32" t="s">
        <v>180</v>
      </c>
      <c r="D10" s="30">
        <v>5</v>
      </c>
      <c r="E10" s="30">
        <v>80</v>
      </c>
      <c r="F10" s="30"/>
      <c r="G10" s="30"/>
      <c r="H10" s="30"/>
      <c r="I10" s="30"/>
      <c r="J10" s="30"/>
      <c r="K10" s="30"/>
      <c r="L10" s="30"/>
      <c r="M10" s="30"/>
      <c r="N10" s="30"/>
      <c r="O10" s="30">
        <v>5</v>
      </c>
      <c r="P10" s="30"/>
      <c r="Q10" s="30"/>
      <c r="R10" s="30"/>
      <c r="S10" s="30"/>
      <c r="T10" s="30"/>
      <c r="U10" s="30"/>
      <c r="V10" s="30"/>
      <c r="W10" s="29"/>
    </row>
    <row r="11" spans="2:23" ht="15.75" customHeight="1">
      <c r="B11" s="31" t="s">
        <v>181</v>
      </c>
      <c r="C11" s="32" t="s">
        <v>182</v>
      </c>
      <c r="D11" s="30">
        <v>3</v>
      </c>
      <c r="E11" s="30">
        <v>48</v>
      </c>
      <c r="F11" s="30"/>
      <c r="G11" s="30"/>
      <c r="H11" s="30"/>
      <c r="I11" s="30"/>
      <c r="J11" s="30"/>
      <c r="K11" s="30"/>
      <c r="L11" s="30"/>
      <c r="M11" s="30"/>
      <c r="N11" s="30"/>
      <c r="O11" s="30"/>
      <c r="P11" s="30"/>
      <c r="Q11" s="30">
        <v>3</v>
      </c>
      <c r="R11" s="30"/>
      <c r="S11" s="30"/>
      <c r="T11" s="30"/>
      <c r="U11" s="30"/>
      <c r="V11" s="30"/>
      <c r="W11" s="114"/>
    </row>
    <row r="12" spans="2:23" ht="15.75" customHeight="1">
      <c r="B12" s="31" t="s">
        <v>183</v>
      </c>
      <c r="C12" s="32" t="s">
        <v>184</v>
      </c>
      <c r="D12" s="30">
        <v>2</v>
      </c>
      <c r="E12" s="30">
        <v>32</v>
      </c>
      <c r="F12" s="30"/>
      <c r="G12" s="30"/>
      <c r="H12" s="30"/>
      <c r="I12" s="30"/>
      <c r="J12" s="30"/>
      <c r="K12" s="30"/>
      <c r="L12" s="30"/>
      <c r="M12" s="30"/>
      <c r="N12" s="30">
        <v>2</v>
      </c>
      <c r="O12" s="30"/>
      <c r="P12" s="30"/>
      <c r="Q12" s="30"/>
      <c r="R12" s="30"/>
      <c r="S12" s="30"/>
      <c r="T12" s="30"/>
      <c r="U12" s="30"/>
      <c r="V12" s="30"/>
      <c r="W12" s="29"/>
    </row>
    <row r="13" spans="2:23" ht="15.75" customHeight="1">
      <c r="B13" s="31" t="s">
        <v>185</v>
      </c>
      <c r="C13" s="32" t="s">
        <v>186</v>
      </c>
      <c r="D13" s="30">
        <v>2</v>
      </c>
      <c r="E13" s="30">
        <v>32</v>
      </c>
      <c r="F13" s="30"/>
      <c r="G13" s="30"/>
      <c r="H13" s="30"/>
      <c r="I13" s="30"/>
      <c r="J13" s="30"/>
      <c r="K13" s="30"/>
      <c r="L13" s="30"/>
      <c r="M13" s="30"/>
      <c r="N13" s="30">
        <v>2</v>
      </c>
      <c r="O13" s="30"/>
      <c r="P13" s="30"/>
      <c r="Q13" s="30"/>
      <c r="R13" s="30"/>
      <c r="S13" s="30"/>
      <c r="T13" s="30"/>
      <c r="U13" s="30"/>
      <c r="V13" s="30"/>
      <c r="W13" s="29"/>
    </row>
    <row r="14" spans="2:23" ht="15.75" customHeight="1">
      <c r="B14" s="31" t="s">
        <v>187</v>
      </c>
      <c r="C14" s="32" t="s">
        <v>188</v>
      </c>
      <c r="D14" s="29">
        <v>3</v>
      </c>
      <c r="E14" s="30">
        <v>48</v>
      </c>
      <c r="F14" s="30"/>
      <c r="G14" s="30"/>
      <c r="H14" s="29"/>
      <c r="I14" s="30"/>
      <c r="J14" s="30"/>
      <c r="K14" s="30"/>
      <c r="L14" s="30"/>
      <c r="M14" s="30"/>
      <c r="N14" s="29"/>
      <c r="O14" s="30"/>
      <c r="P14" s="30"/>
      <c r="Q14" s="30">
        <v>3</v>
      </c>
      <c r="R14" s="30"/>
      <c r="S14" s="30"/>
      <c r="T14" s="30"/>
      <c r="U14" s="30"/>
      <c r="V14" s="33"/>
      <c r="W14" s="29"/>
    </row>
    <row r="15" spans="2:23" ht="15.75" customHeight="1">
      <c r="B15" s="31" t="s">
        <v>189</v>
      </c>
      <c r="C15" s="32" t="s">
        <v>190</v>
      </c>
      <c r="D15" s="29">
        <v>3</v>
      </c>
      <c r="E15" s="30">
        <v>48</v>
      </c>
      <c r="F15" s="30"/>
      <c r="G15" s="30"/>
      <c r="H15" s="29"/>
      <c r="I15" s="30"/>
      <c r="J15" s="30"/>
      <c r="K15" s="30"/>
      <c r="L15" s="30"/>
      <c r="M15" s="30"/>
      <c r="N15" s="30"/>
      <c r="O15" s="29"/>
      <c r="P15" s="30"/>
      <c r="Q15" s="30"/>
      <c r="R15" s="30">
        <v>3</v>
      </c>
      <c r="S15" s="30"/>
      <c r="T15" s="30"/>
      <c r="U15" s="30"/>
      <c r="V15" s="33"/>
      <c r="W15" s="29"/>
    </row>
    <row r="16" spans="2:23" ht="15.75" customHeight="1">
      <c r="B16" s="31" t="s">
        <v>191</v>
      </c>
      <c r="C16" s="32" t="s">
        <v>246</v>
      </c>
      <c r="D16" s="29">
        <v>3</v>
      </c>
      <c r="E16" s="29">
        <v>48</v>
      </c>
      <c r="F16" s="30"/>
      <c r="G16" s="30"/>
      <c r="H16" s="30"/>
      <c r="I16" s="29"/>
      <c r="J16" s="30"/>
      <c r="K16" s="30"/>
      <c r="L16" s="30"/>
      <c r="M16" s="30"/>
      <c r="N16" s="30"/>
      <c r="O16" s="30"/>
      <c r="P16" s="30"/>
      <c r="Q16" s="29"/>
      <c r="R16" s="30">
        <v>3</v>
      </c>
      <c r="S16" s="30"/>
      <c r="T16" s="30"/>
      <c r="U16" s="30"/>
      <c r="V16" s="29"/>
      <c r="W16" s="114"/>
    </row>
    <row r="17" spans="2:23" ht="15.75" customHeight="1">
      <c r="B17" s="31" t="s">
        <v>192</v>
      </c>
      <c r="C17" s="32" t="s">
        <v>257</v>
      </c>
      <c r="D17" s="30">
        <v>2</v>
      </c>
      <c r="E17" s="30">
        <v>32</v>
      </c>
      <c r="F17" s="30"/>
      <c r="G17" s="30"/>
      <c r="H17" s="30"/>
      <c r="I17" s="30"/>
      <c r="J17" s="30"/>
      <c r="K17" s="30"/>
      <c r="L17" s="30"/>
      <c r="M17" s="30"/>
      <c r="N17" s="30"/>
      <c r="O17" s="30"/>
      <c r="P17" s="30"/>
      <c r="Q17" s="30"/>
      <c r="R17" s="30">
        <v>2</v>
      </c>
      <c r="S17" s="30"/>
      <c r="T17" s="30"/>
      <c r="U17" s="30"/>
      <c r="V17" s="30"/>
      <c r="W17" s="29"/>
    </row>
    <row r="18" spans="2:23" ht="15.75" customHeight="1">
      <c r="B18" s="31" t="s">
        <v>193</v>
      </c>
      <c r="C18" s="32" t="s">
        <v>194</v>
      </c>
      <c r="D18" s="30">
        <v>3</v>
      </c>
      <c r="E18" s="30">
        <v>48</v>
      </c>
      <c r="F18" s="30"/>
      <c r="G18" s="30"/>
      <c r="H18" s="30"/>
      <c r="I18" s="30"/>
      <c r="J18" s="30"/>
      <c r="K18" s="30"/>
      <c r="L18" s="30"/>
      <c r="M18" s="30"/>
      <c r="N18" s="30"/>
      <c r="O18" s="30"/>
      <c r="P18" s="30"/>
      <c r="Q18" s="30">
        <v>3</v>
      </c>
      <c r="R18" s="30"/>
      <c r="S18" s="30"/>
      <c r="T18" s="30"/>
      <c r="U18" s="30"/>
      <c r="V18" s="30"/>
      <c r="W18" s="114"/>
    </row>
    <row r="19" spans="2:23" ht="15.75" customHeight="1">
      <c r="B19" s="31" t="s">
        <v>195</v>
      </c>
      <c r="C19" s="32" t="s">
        <v>196</v>
      </c>
      <c r="D19" s="30">
        <v>2</v>
      </c>
      <c r="E19" s="30">
        <v>32</v>
      </c>
      <c r="F19" s="30">
        <v>32</v>
      </c>
      <c r="G19" s="30"/>
      <c r="H19" s="30"/>
      <c r="I19" s="30"/>
      <c r="J19" s="30"/>
      <c r="K19" s="30"/>
      <c r="L19" s="30"/>
      <c r="M19" s="30"/>
      <c r="N19" s="30"/>
      <c r="O19" s="30"/>
      <c r="P19" s="30"/>
      <c r="Q19" s="30"/>
      <c r="R19" s="30">
        <v>2</v>
      </c>
      <c r="S19" s="30"/>
      <c r="T19" s="30"/>
      <c r="U19" s="30"/>
      <c r="V19" s="30"/>
      <c r="W19" s="29"/>
    </row>
    <row r="20" spans="2:23" ht="15.75" customHeight="1">
      <c r="B20" s="115" t="s">
        <v>197</v>
      </c>
      <c r="C20" s="32" t="s">
        <v>255</v>
      </c>
      <c r="D20" s="30">
        <v>3.5</v>
      </c>
      <c r="E20" s="30">
        <v>48</v>
      </c>
      <c r="F20" s="30"/>
      <c r="G20" s="30">
        <v>16</v>
      </c>
      <c r="H20" s="30"/>
      <c r="I20" s="30"/>
      <c r="J20" s="30"/>
      <c r="K20" s="30"/>
      <c r="L20" s="30"/>
      <c r="M20" s="30"/>
      <c r="N20" s="30"/>
      <c r="O20" s="30"/>
      <c r="P20" s="30"/>
      <c r="Q20" s="30"/>
      <c r="R20" s="30"/>
      <c r="S20" s="30"/>
      <c r="T20" s="30">
        <v>4</v>
      </c>
      <c r="U20" s="30"/>
      <c r="V20" s="30"/>
      <c r="W20" s="29"/>
    </row>
    <row r="21" spans="2:23" ht="15.75" customHeight="1">
      <c r="B21" s="31" t="s">
        <v>198</v>
      </c>
      <c r="C21" s="116" t="s">
        <v>199</v>
      </c>
      <c r="D21" s="30">
        <v>2</v>
      </c>
      <c r="E21" s="30">
        <v>32</v>
      </c>
      <c r="F21" s="30"/>
      <c r="G21" s="30"/>
      <c r="H21" s="30"/>
      <c r="I21" s="30"/>
      <c r="J21" s="30"/>
      <c r="K21" s="30"/>
      <c r="L21" s="30"/>
      <c r="M21" s="30"/>
      <c r="N21" s="30"/>
      <c r="O21" s="30"/>
      <c r="P21" s="30"/>
      <c r="Q21" s="30"/>
      <c r="R21" s="30">
        <v>2</v>
      </c>
      <c r="S21" s="30"/>
      <c r="T21" s="30"/>
      <c r="U21" s="30"/>
      <c r="V21" s="30"/>
      <c r="W21" s="29"/>
    </row>
    <row r="22" spans="2:23" ht="15.75" customHeight="1">
      <c r="B22" s="31" t="s">
        <v>200</v>
      </c>
      <c r="C22" s="7" t="s">
        <v>258</v>
      </c>
      <c r="D22" s="30">
        <v>2</v>
      </c>
      <c r="E22" s="30">
        <v>32</v>
      </c>
      <c r="F22" s="30"/>
      <c r="G22" s="30"/>
      <c r="H22" s="29"/>
      <c r="I22" s="30">
        <v>16</v>
      </c>
      <c r="J22" s="30"/>
      <c r="K22" s="30"/>
      <c r="L22" s="30"/>
      <c r="M22" s="30"/>
      <c r="N22" s="30"/>
      <c r="O22" s="29"/>
      <c r="P22" s="30"/>
      <c r="Q22" s="30"/>
      <c r="R22" s="30">
        <v>2</v>
      </c>
      <c r="S22" s="30"/>
      <c r="T22" s="30"/>
      <c r="U22" s="30"/>
      <c r="V22" s="33"/>
      <c r="W22" s="29"/>
    </row>
    <row r="23" spans="2:23" ht="15.75" customHeight="1">
      <c r="B23" s="31" t="s">
        <v>201</v>
      </c>
      <c r="C23" s="116" t="s">
        <v>202</v>
      </c>
      <c r="D23" s="30">
        <v>2</v>
      </c>
      <c r="E23" s="30">
        <v>32</v>
      </c>
      <c r="F23" s="30"/>
      <c r="G23" s="30"/>
      <c r="H23" s="30"/>
      <c r="I23" s="29">
        <v>16</v>
      </c>
      <c r="J23" s="30"/>
      <c r="K23" s="30"/>
      <c r="L23" s="30"/>
      <c r="M23" s="30"/>
      <c r="N23" s="30"/>
      <c r="O23" s="30"/>
      <c r="P23" s="30"/>
      <c r="Q23" s="29"/>
      <c r="R23" s="30">
        <v>2</v>
      </c>
      <c r="S23" s="30"/>
      <c r="T23" s="30"/>
      <c r="U23" s="30"/>
      <c r="V23" s="29"/>
      <c r="W23" s="114"/>
    </row>
    <row r="24" spans="2:23" ht="15.75" customHeight="1">
      <c r="B24" s="31" t="s">
        <v>203</v>
      </c>
      <c r="C24" s="7" t="s">
        <v>204</v>
      </c>
      <c r="D24" s="30">
        <v>2</v>
      </c>
      <c r="E24" s="30">
        <v>32</v>
      </c>
      <c r="F24" s="30"/>
      <c r="G24" s="30"/>
      <c r="H24" s="30"/>
      <c r="I24" s="30"/>
      <c r="J24" s="30"/>
      <c r="K24" s="30"/>
      <c r="L24" s="30"/>
      <c r="M24" s="30"/>
      <c r="N24" s="30"/>
      <c r="O24" s="30"/>
      <c r="P24" s="30"/>
      <c r="Q24" s="30"/>
      <c r="R24" s="30"/>
      <c r="S24" s="30"/>
      <c r="T24" s="30">
        <v>2</v>
      </c>
      <c r="U24" s="30"/>
      <c r="V24" s="30"/>
      <c r="W24" s="29"/>
    </row>
    <row r="25" spans="2:23" ht="15.75" customHeight="1">
      <c r="B25" s="31" t="s">
        <v>205</v>
      </c>
      <c r="C25" s="116" t="s">
        <v>206</v>
      </c>
      <c r="D25" s="30">
        <v>2.5</v>
      </c>
      <c r="E25" s="30">
        <v>32</v>
      </c>
      <c r="F25" s="30"/>
      <c r="G25" s="30">
        <v>16</v>
      </c>
      <c r="H25" s="30"/>
      <c r="I25" s="30"/>
      <c r="J25" s="30"/>
      <c r="K25" s="30"/>
      <c r="L25" s="30"/>
      <c r="M25" s="30"/>
      <c r="N25" s="30"/>
      <c r="O25" s="30"/>
      <c r="P25" s="30"/>
      <c r="Q25" s="30">
        <v>2.5</v>
      </c>
      <c r="R25" s="30"/>
      <c r="S25" s="30"/>
      <c r="T25" s="30"/>
      <c r="U25" s="30"/>
      <c r="V25" s="30"/>
      <c r="W25" s="114"/>
    </row>
    <row r="26" spans="2:23" ht="15.75" customHeight="1">
      <c r="B26" s="31" t="s">
        <v>207</v>
      </c>
      <c r="C26" s="7" t="s">
        <v>208</v>
      </c>
      <c r="D26" s="30">
        <v>2</v>
      </c>
      <c r="E26" s="30">
        <v>32</v>
      </c>
      <c r="F26" s="30"/>
      <c r="G26" s="30"/>
      <c r="H26" s="30"/>
      <c r="I26" s="30"/>
      <c r="J26" s="30"/>
      <c r="K26" s="30"/>
      <c r="L26" s="30"/>
      <c r="M26" s="30"/>
      <c r="N26" s="30"/>
      <c r="O26" s="30"/>
      <c r="P26" s="30"/>
      <c r="Q26" s="30"/>
      <c r="R26" s="30"/>
      <c r="S26" s="30"/>
      <c r="T26" s="30">
        <v>2</v>
      </c>
      <c r="U26" s="30"/>
      <c r="V26" s="30"/>
      <c r="W26" s="29"/>
    </row>
    <row r="27" spans="2:23" ht="15.75" customHeight="1">
      <c r="B27" s="31" t="s">
        <v>209</v>
      </c>
      <c r="C27" s="7" t="s">
        <v>210</v>
      </c>
      <c r="D27" s="30">
        <v>2</v>
      </c>
      <c r="E27" s="30">
        <v>32</v>
      </c>
      <c r="F27" s="30"/>
      <c r="G27" s="30"/>
      <c r="H27" s="30"/>
      <c r="I27" s="30"/>
      <c r="J27" s="30"/>
      <c r="K27" s="30"/>
      <c r="L27" s="30"/>
      <c r="M27" s="30"/>
      <c r="N27" s="30"/>
      <c r="O27" s="30"/>
      <c r="P27" s="30"/>
      <c r="Q27" s="30"/>
      <c r="R27" s="30"/>
      <c r="S27" s="30"/>
      <c r="T27" s="30">
        <v>2</v>
      </c>
      <c r="U27" s="30"/>
      <c r="V27" s="30"/>
      <c r="W27" s="29"/>
    </row>
    <row r="28" spans="2:23" ht="15.75" customHeight="1">
      <c r="B28" s="31" t="s">
        <v>68</v>
      </c>
      <c r="C28" s="116" t="s">
        <v>92</v>
      </c>
      <c r="D28" s="30">
        <v>2</v>
      </c>
      <c r="E28" s="30">
        <v>32</v>
      </c>
      <c r="F28" s="30"/>
      <c r="G28" s="30"/>
      <c r="H28" s="29"/>
      <c r="I28" s="30"/>
      <c r="J28" s="30"/>
      <c r="K28" s="30"/>
      <c r="L28" s="30"/>
      <c r="M28" s="30"/>
      <c r="N28" s="29"/>
      <c r="O28" s="30"/>
      <c r="P28" s="30"/>
      <c r="Q28" s="30"/>
      <c r="R28" s="30">
        <v>2</v>
      </c>
      <c r="S28" s="30"/>
      <c r="T28" s="30"/>
      <c r="U28" s="30"/>
      <c r="V28" s="33"/>
      <c r="W28" s="29"/>
    </row>
    <row r="29" spans="2:23" ht="15.75" customHeight="1">
      <c r="B29" s="31" t="s">
        <v>93</v>
      </c>
      <c r="C29" s="117" t="s">
        <v>94</v>
      </c>
      <c r="D29" s="30">
        <v>2</v>
      </c>
      <c r="E29" s="30">
        <v>32</v>
      </c>
      <c r="F29" s="30"/>
      <c r="G29" s="30"/>
      <c r="H29" s="29"/>
      <c r="I29" s="30"/>
      <c r="J29" s="30"/>
      <c r="K29" s="30"/>
      <c r="L29" s="30"/>
      <c r="M29" s="30"/>
      <c r="N29" s="30"/>
      <c r="O29" s="29"/>
      <c r="P29" s="30"/>
      <c r="Q29" s="30"/>
      <c r="R29" s="30">
        <v>2</v>
      </c>
      <c r="S29" s="30"/>
      <c r="T29" s="30"/>
      <c r="U29" s="30"/>
      <c r="V29" s="33"/>
      <c r="W29" s="29"/>
    </row>
    <row r="30" spans="2:23" ht="15.75" customHeight="1">
      <c r="B30" s="31" t="s">
        <v>211</v>
      </c>
      <c r="C30" s="32" t="s">
        <v>212</v>
      </c>
      <c r="D30" s="30">
        <v>8</v>
      </c>
      <c r="E30" s="30"/>
      <c r="F30" s="33"/>
      <c r="G30" s="33"/>
      <c r="H30" s="33"/>
      <c r="I30" s="29"/>
      <c r="J30" s="33"/>
      <c r="K30" s="33"/>
      <c r="L30" s="33"/>
      <c r="M30" s="33"/>
      <c r="N30" s="33"/>
      <c r="O30" s="33"/>
      <c r="P30" s="33"/>
      <c r="Q30" s="29"/>
      <c r="R30" s="33"/>
      <c r="S30" s="33"/>
      <c r="T30" s="33"/>
      <c r="U30" s="2" t="s">
        <v>159</v>
      </c>
      <c r="V30" s="29"/>
      <c r="W30" s="114"/>
    </row>
    <row r="31" spans="2:23" ht="15.75" customHeight="1">
      <c r="B31" s="118"/>
      <c r="C31" s="32"/>
      <c r="D31" s="30"/>
      <c r="E31" s="30"/>
      <c r="F31" s="33"/>
      <c r="G31" s="33"/>
      <c r="H31" s="33"/>
      <c r="I31" s="29"/>
      <c r="J31" s="33"/>
      <c r="K31" s="33"/>
      <c r="L31" s="33"/>
      <c r="M31" s="33"/>
      <c r="N31" s="33"/>
      <c r="O31" s="33"/>
      <c r="P31" s="33"/>
      <c r="Q31" s="29"/>
      <c r="R31" s="33"/>
      <c r="S31" s="33"/>
      <c r="T31" s="33"/>
      <c r="U31" s="33"/>
      <c r="V31" s="29"/>
      <c r="W31" s="114"/>
    </row>
    <row r="32" spans="2:23" ht="15.75" customHeight="1">
      <c r="B32" s="118"/>
      <c r="C32" s="32"/>
      <c r="D32" s="30"/>
      <c r="E32" s="30"/>
      <c r="F32" s="33"/>
      <c r="G32" s="33"/>
      <c r="H32" s="33"/>
      <c r="I32" s="29"/>
      <c r="J32" s="33"/>
      <c r="K32" s="33"/>
      <c r="L32" s="33"/>
      <c r="M32" s="33"/>
      <c r="N32" s="33"/>
      <c r="O32" s="33"/>
      <c r="P32" s="33"/>
      <c r="Q32" s="29"/>
      <c r="R32" s="33"/>
      <c r="S32" s="33"/>
      <c r="T32" s="33"/>
      <c r="U32" s="33"/>
      <c r="V32" s="29"/>
      <c r="W32" s="114"/>
    </row>
    <row r="33" spans="2:23" ht="15.75" customHeight="1">
      <c r="B33" s="118"/>
      <c r="C33" s="32"/>
      <c r="D33" s="30"/>
      <c r="E33" s="30"/>
      <c r="F33" s="33"/>
      <c r="G33" s="33"/>
      <c r="H33" s="33"/>
      <c r="I33" s="29"/>
      <c r="J33" s="33"/>
      <c r="K33" s="33"/>
      <c r="L33" s="33"/>
      <c r="M33" s="33"/>
      <c r="N33" s="33"/>
      <c r="O33" s="33"/>
      <c r="P33" s="33"/>
      <c r="Q33" s="29"/>
      <c r="R33" s="33"/>
      <c r="S33" s="33"/>
      <c r="T33" s="33"/>
      <c r="U33" s="33"/>
      <c r="V33" s="29"/>
      <c r="W33" s="114"/>
    </row>
    <row r="34" spans="2:23" ht="15.75" customHeight="1">
      <c r="B34" s="118"/>
      <c r="C34" s="32"/>
      <c r="D34" s="30"/>
      <c r="E34" s="30"/>
      <c r="F34" s="33"/>
      <c r="G34" s="33"/>
      <c r="H34" s="33"/>
      <c r="I34" s="29"/>
      <c r="J34" s="33"/>
      <c r="K34" s="33"/>
      <c r="L34" s="33"/>
      <c r="M34" s="33"/>
      <c r="N34" s="33"/>
      <c r="O34" s="33"/>
      <c r="P34" s="33"/>
      <c r="Q34" s="29"/>
      <c r="R34" s="33"/>
      <c r="S34" s="33"/>
      <c r="T34" s="33"/>
      <c r="U34" s="33"/>
      <c r="V34" s="29"/>
      <c r="W34" s="114"/>
    </row>
    <row r="35" spans="2:23" ht="15.75" customHeight="1">
      <c r="B35" s="118"/>
      <c r="C35" s="32"/>
      <c r="D35" s="30"/>
      <c r="E35" s="30"/>
      <c r="F35" s="33"/>
      <c r="G35" s="33"/>
      <c r="H35" s="33"/>
      <c r="I35" s="29"/>
      <c r="J35" s="33"/>
      <c r="K35" s="33"/>
      <c r="L35" s="33"/>
      <c r="M35" s="33"/>
      <c r="N35" s="33"/>
      <c r="O35" s="33"/>
      <c r="P35" s="33"/>
      <c r="Q35" s="29"/>
      <c r="R35" s="33"/>
      <c r="S35" s="33"/>
      <c r="T35" s="33"/>
      <c r="U35" s="33"/>
      <c r="V35" s="29"/>
      <c r="W35" s="114"/>
    </row>
    <row r="36" spans="2:23" ht="15.75" customHeight="1">
      <c r="B36" s="327" t="s">
        <v>213</v>
      </c>
      <c r="C36" s="327"/>
      <c r="D36" s="110">
        <f>(SUM(D5:D21)+D22+D25+D28)</f>
        <v>54</v>
      </c>
      <c r="E36" s="110"/>
      <c r="F36" s="111"/>
      <c r="G36" s="111"/>
      <c r="H36" s="110"/>
      <c r="I36" s="110"/>
      <c r="J36" s="111"/>
      <c r="K36" s="110"/>
      <c r="L36" s="110"/>
      <c r="M36" s="111"/>
      <c r="N36" s="110"/>
      <c r="O36" s="110"/>
      <c r="P36" s="111"/>
      <c r="Q36" s="110"/>
      <c r="R36" s="110"/>
      <c r="S36" s="111"/>
      <c r="T36" s="110"/>
      <c r="U36" s="111"/>
      <c r="V36" s="111"/>
      <c r="W36" s="111"/>
    </row>
    <row r="37" spans="2:23" ht="6" customHeight="1">
      <c r="B37" s="328"/>
      <c r="C37" s="328"/>
      <c r="D37" s="328"/>
      <c r="E37" s="328"/>
      <c r="F37" s="328"/>
      <c r="G37" s="328"/>
      <c r="H37" s="328"/>
      <c r="I37" s="328"/>
      <c r="J37" s="328"/>
      <c r="K37" s="328"/>
      <c r="L37" s="328"/>
      <c r="M37" s="328"/>
      <c r="N37" s="328"/>
      <c r="O37" s="328"/>
      <c r="P37" s="328"/>
      <c r="Q37" s="328"/>
      <c r="R37" s="328"/>
      <c r="S37" s="328"/>
      <c r="T37" s="328"/>
      <c r="U37" s="328"/>
      <c r="V37" s="328"/>
      <c r="W37" s="328"/>
    </row>
    <row r="38" spans="2:23" ht="42.75" customHeight="1">
      <c r="B38" s="329" t="s">
        <v>214</v>
      </c>
      <c r="C38" s="329"/>
      <c r="D38" s="329"/>
      <c r="E38" s="329"/>
      <c r="F38" s="329"/>
      <c r="G38" s="329"/>
      <c r="H38" s="329"/>
      <c r="I38" s="329"/>
      <c r="J38" s="329"/>
      <c r="K38" s="329"/>
      <c r="L38" s="329"/>
      <c r="M38" s="329"/>
      <c r="N38" s="329"/>
      <c r="O38" s="329"/>
      <c r="P38" s="329"/>
      <c r="Q38" s="329"/>
      <c r="R38" s="329"/>
      <c r="S38" s="329"/>
      <c r="T38" s="329"/>
      <c r="U38" s="329"/>
      <c r="V38" s="329"/>
      <c r="W38" s="329"/>
    </row>
  </sheetData>
  <mergeCells count="20">
    <mergeCell ref="B36:C36"/>
    <mergeCell ref="B37:W37"/>
    <mergeCell ref="B38:W38"/>
    <mergeCell ref="J3:L3"/>
    <mergeCell ref="M3:O3"/>
    <mergeCell ref="P3:R3"/>
    <mergeCell ref="S3:U3"/>
    <mergeCell ref="F3:F4"/>
    <mergeCell ref="G3:G4"/>
    <mergeCell ref="H3:H4"/>
    <mergeCell ref="I3:I4"/>
    <mergeCell ref="B1:W1"/>
    <mergeCell ref="B2:B4"/>
    <mergeCell ref="C2:C4"/>
    <mergeCell ref="D2:D4"/>
    <mergeCell ref="E2:I2"/>
    <mergeCell ref="J2:U2"/>
    <mergeCell ref="V2:V4"/>
    <mergeCell ref="W2:W4"/>
    <mergeCell ref="E3:E4"/>
  </mergeCells>
  <printOptions/>
  <pageMargins left="0.5511811023622047" right="0.35433070866141736"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G91"/>
  <sheetViews>
    <sheetView workbookViewId="0" topLeftCell="A24">
      <selection activeCell="F32" sqref="F32"/>
    </sheetView>
  </sheetViews>
  <sheetFormatPr defaultColWidth="9.00390625" defaultRowHeight="14.25"/>
  <cols>
    <col min="1" max="1" width="8.00390625" style="0" customWidth="1"/>
    <col min="2" max="2" width="20.50390625" style="0" customWidth="1"/>
    <col min="3" max="3" width="2.625" style="0" customWidth="1"/>
    <col min="4" max="4" width="7.125" style="0" customWidth="1"/>
    <col min="5" max="5" width="10.00390625" style="0" customWidth="1"/>
    <col min="6" max="6" width="20.125" style="0" customWidth="1"/>
  </cols>
  <sheetData>
    <row r="1" spans="1:7" ht="24.75" customHeight="1">
      <c r="A1" s="330" t="s">
        <v>460</v>
      </c>
      <c r="B1" s="330"/>
      <c r="C1" s="330"/>
      <c r="D1" s="330"/>
      <c r="E1" s="330"/>
      <c r="F1" s="330"/>
      <c r="G1" s="330"/>
    </row>
    <row r="2" spans="1:7" ht="14.25">
      <c r="A2" s="332" t="s">
        <v>337</v>
      </c>
      <c r="B2" s="331"/>
      <c r="C2" s="331"/>
      <c r="D2" s="331"/>
      <c r="E2" s="331"/>
      <c r="F2" s="331"/>
      <c r="G2" s="331"/>
    </row>
    <row r="3" spans="1:7" ht="14.25">
      <c r="A3" s="331" t="s">
        <v>339</v>
      </c>
      <c r="B3" s="331"/>
      <c r="C3" s="331"/>
      <c r="D3" s="331"/>
      <c r="E3" s="151"/>
      <c r="F3" s="154"/>
      <c r="G3" s="154"/>
    </row>
    <row r="4" spans="1:7" ht="14.25">
      <c r="A4" s="151" t="s">
        <v>341</v>
      </c>
      <c r="B4" s="154" t="s">
        <v>343</v>
      </c>
      <c r="C4" s="154"/>
      <c r="D4" s="151" t="s">
        <v>345</v>
      </c>
      <c r="E4" s="151"/>
      <c r="F4" s="154"/>
      <c r="G4" s="154"/>
    </row>
    <row r="5" spans="1:7" ht="14.25">
      <c r="A5" s="95">
        <v>86001020</v>
      </c>
      <c r="B5" s="154" t="s">
        <v>448</v>
      </c>
      <c r="C5" s="154"/>
      <c r="D5" s="151">
        <v>2</v>
      </c>
      <c r="E5" s="151"/>
      <c r="F5" s="154"/>
      <c r="G5" s="154"/>
    </row>
    <row r="6" spans="1:7" ht="14.25">
      <c r="A6" s="331" t="s">
        <v>347</v>
      </c>
      <c r="B6" s="331"/>
      <c r="C6" s="331"/>
      <c r="D6" s="331"/>
      <c r="E6" s="331" t="s">
        <v>348</v>
      </c>
      <c r="F6" s="331"/>
      <c r="G6" s="331"/>
    </row>
    <row r="7" spans="1:7" ht="14.25">
      <c r="A7" s="151" t="s">
        <v>349</v>
      </c>
      <c r="B7" s="154" t="s">
        <v>350</v>
      </c>
      <c r="C7" s="154"/>
      <c r="D7" s="151" t="s">
        <v>351</v>
      </c>
      <c r="E7" s="151" t="s">
        <v>349</v>
      </c>
      <c r="F7" s="154" t="s">
        <v>343</v>
      </c>
      <c r="G7" s="154" t="s">
        <v>351</v>
      </c>
    </row>
    <row r="8" spans="1:7" ht="14.25">
      <c r="A8" s="95" t="s">
        <v>352</v>
      </c>
      <c r="B8" s="154" t="s">
        <v>353</v>
      </c>
      <c r="C8" s="154"/>
      <c r="D8" s="155">
        <v>3</v>
      </c>
      <c r="E8" s="151">
        <v>13011070</v>
      </c>
      <c r="F8" s="154" t="s">
        <v>354</v>
      </c>
      <c r="G8" s="155">
        <v>2</v>
      </c>
    </row>
    <row r="9" spans="1:7" ht="14.25">
      <c r="A9" s="151">
        <v>17001050</v>
      </c>
      <c r="B9" s="154" t="s">
        <v>355</v>
      </c>
      <c r="C9" s="154"/>
      <c r="D9" s="155">
        <v>3</v>
      </c>
      <c r="E9" s="151">
        <v>17001050</v>
      </c>
      <c r="F9" s="154" t="s">
        <v>356</v>
      </c>
      <c r="G9" s="155">
        <v>3</v>
      </c>
    </row>
    <row r="10" spans="1:7" ht="14.25">
      <c r="A10" s="151">
        <v>1801111</v>
      </c>
      <c r="B10" s="154" t="s">
        <v>357</v>
      </c>
      <c r="C10" s="154"/>
      <c r="D10" s="156">
        <v>1</v>
      </c>
      <c r="E10" s="151">
        <v>1801111</v>
      </c>
      <c r="F10" s="154" t="s">
        <v>358</v>
      </c>
      <c r="G10" s="155">
        <v>1</v>
      </c>
    </row>
    <row r="11" spans="1:7" ht="14.25">
      <c r="A11" s="151" t="s">
        <v>359</v>
      </c>
      <c r="B11" s="154" t="s">
        <v>360</v>
      </c>
      <c r="C11" s="154"/>
      <c r="D11" s="156">
        <v>5</v>
      </c>
      <c r="E11" s="151">
        <v>7011210</v>
      </c>
      <c r="F11" s="154" t="s">
        <v>361</v>
      </c>
      <c r="G11" s="155">
        <v>5</v>
      </c>
    </row>
    <row r="12" spans="1:7" ht="14.25">
      <c r="A12" s="151">
        <v>99000002</v>
      </c>
      <c r="B12" s="154" t="s">
        <v>362</v>
      </c>
      <c r="C12" s="154"/>
      <c r="D12" s="156">
        <v>0.5</v>
      </c>
      <c r="E12" s="151">
        <v>10021241</v>
      </c>
      <c r="F12" s="154" t="s">
        <v>363</v>
      </c>
      <c r="G12" s="155">
        <v>3</v>
      </c>
    </row>
    <row r="13" spans="1:7" ht="14.25">
      <c r="A13" s="151">
        <v>99300001</v>
      </c>
      <c r="B13" s="154" t="s">
        <v>364</v>
      </c>
      <c r="C13" s="154"/>
      <c r="D13" s="156">
        <v>2</v>
      </c>
      <c r="E13" s="151">
        <v>10021311</v>
      </c>
      <c r="F13" s="154" t="s">
        <v>365</v>
      </c>
      <c r="G13" s="155">
        <v>1</v>
      </c>
    </row>
    <row r="14" spans="1:7" ht="14.25">
      <c r="A14" s="151">
        <v>19011000</v>
      </c>
      <c r="B14" s="154" t="s">
        <v>366</v>
      </c>
      <c r="C14" s="246" t="s">
        <v>459</v>
      </c>
      <c r="D14" s="156">
        <v>2</v>
      </c>
      <c r="E14" s="151">
        <v>7011270</v>
      </c>
      <c r="F14" s="154" t="s">
        <v>367</v>
      </c>
      <c r="G14" s="155">
        <v>2</v>
      </c>
    </row>
    <row r="15" spans="1:7" ht="14.25">
      <c r="A15" s="151" t="s">
        <v>368</v>
      </c>
      <c r="B15" s="154" t="s">
        <v>369</v>
      </c>
      <c r="C15" s="247"/>
      <c r="D15" s="156"/>
      <c r="E15" s="151">
        <v>99300002</v>
      </c>
      <c r="F15" s="154" t="s">
        <v>370</v>
      </c>
      <c r="G15" s="155">
        <v>2</v>
      </c>
    </row>
    <row r="16" spans="1:7" ht="14.25">
      <c r="A16" s="151">
        <v>11011010</v>
      </c>
      <c r="B16" s="154" t="s">
        <v>371</v>
      </c>
      <c r="C16" s="248"/>
      <c r="D16" s="156"/>
      <c r="E16" s="151">
        <v>21031050</v>
      </c>
      <c r="F16" s="154"/>
      <c r="G16" s="154"/>
    </row>
    <row r="17" spans="1:7" ht="14.25">
      <c r="A17" s="151" t="s">
        <v>372</v>
      </c>
      <c r="B17" s="154" t="s">
        <v>373</v>
      </c>
      <c r="C17" s="246" t="s">
        <v>374</v>
      </c>
      <c r="D17" s="156">
        <v>0.5</v>
      </c>
      <c r="E17" s="151"/>
      <c r="F17" s="154"/>
      <c r="G17" s="154"/>
    </row>
    <row r="18" spans="1:7" ht="14.25">
      <c r="A18" s="151" t="s">
        <v>372</v>
      </c>
      <c r="B18" s="154" t="s">
        <v>375</v>
      </c>
      <c r="C18" s="247"/>
      <c r="D18" s="156">
        <v>0.5</v>
      </c>
      <c r="E18" s="151"/>
      <c r="F18" s="154"/>
      <c r="G18" s="154"/>
    </row>
    <row r="19" spans="1:7" ht="14.25">
      <c r="A19" s="151"/>
      <c r="B19" s="154" t="s">
        <v>376</v>
      </c>
      <c r="C19" s="247"/>
      <c r="D19" s="156"/>
      <c r="E19" s="151"/>
      <c r="F19" s="154"/>
      <c r="G19" s="154"/>
    </row>
    <row r="20" spans="1:7" ht="14.25">
      <c r="A20" s="151" t="s">
        <v>377</v>
      </c>
      <c r="B20" s="154" t="s">
        <v>378</v>
      </c>
      <c r="C20" s="248"/>
      <c r="D20" s="156"/>
      <c r="E20" s="151"/>
      <c r="F20" s="154"/>
      <c r="G20" s="154"/>
    </row>
    <row r="21" spans="1:7" ht="14.25">
      <c r="A21" s="151">
        <v>21001140</v>
      </c>
      <c r="B21" s="154" t="s">
        <v>379</v>
      </c>
      <c r="C21" s="154"/>
      <c r="D21" s="156">
        <v>3</v>
      </c>
      <c r="E21" s="151"/>
      <c r="F21" s="154"/>
      <c r="G21" s="154"/>
    </row>
    <row r="22" spans="1:7" ht="14.25">
      <c r="A22" s="151">
        <v>81012060</v>
      </c>
      <c r="B22" s="154" t="s">
        <v>380</v>
      </c>
      <c r="C22" s="154"/>
      <c r="D22" s="156">
        <v>0.5</v>
      </c>
      <c r="E22" s="151"/>
      <c r="F22" s="154"/>
      <c r="G22" s="154"/>
    </row>
    <row r="23" spans="1:7" ht="14.25">
      <c r="A23" s="151"/>
      <c r="B23" s="154" t="s">
        <v>345</v>
      </c>
      <c r="C23" s="154"/>
      <c r="D23" s="156">
        <f>SUM(D8:D22)</f>
        <v>21</v>
      </c>
      <c r="E23" s="151"/>
      <c r="F23" s="154" t="s">
        <v>381</v>
      </c>
      <c r="G23" s="155">
        <f>SUM(G8:G22)</f>
        <v>19</v>
      </c>
    </row>
    <row r="24" spans="1:7" ht="14.25">
      <c r="A24" s="338" t="s">
        <v>382</v>
      </c>
      <c r="B24" s="339"/>
      <c r="C24" s="339"/>
      <c r="D24" s="339"/>
      <c r="E24" s="339"/>
      <c r="F24" s="339"/>
      <c r="G24" s="340"/>
    </row>
    <row r="25" spans="1:7" ht="14.25">
      <c r="A25" s="290" t="s">
        <v>338</v>
      </c>
      <c r="B25" s="331"/>
      <c r="C25" s="331"/>
      <c r="D25" s="151"/>
      <c r="E25" s="151"/>
      <c r="F25" s="154"/>
      <c r="G25" s="154"/>
    </row>
    <row r="26" spans="1:7" ht="14.25">
      <c r="A26" s="151" t="s">
        <v>340</v>
      </c>
      <c r="B26" s="154" t="s">
        <v>342</v>
      </c>
      <c r="C26" s="216"/>
      <c r="D26" s="154" t="s">
        <v>344</v>
      </c>
      <c r="E26" s="151" t="s">
        <v>349</v>
      </c>
      <c r="F26" s="151" t="s">
        <v>350</v>
      </c>
      <c r="G26" s="154" t="s">
        <v>351</v>
      </c>
    </row>
    <row r="27" spans="1:7" ht="14.25">
      <c r="A27" s="151" t="s">
        <v>383</v>
      </c>
      <c r="B27" s="154" t="s">
        <v>43</v>
      </c>
      <c r="C27" s="216"/>
      <c r="D27" s="154">
        <v>0.5</v>
      </c>
      <c r="E27" s="151" t="s">
        <v>316</v>
      </c>
      <c r="F27" s="151" t="s">
        <v>44</v>
      </c>
      <c r="G27" s="154">
        <v>1.5</v>
      </c>
    </row>
    <row r="28" spans="1:7" ht="14.25">
      <c r="A28" s="151"/>
      <c r="B28" s="154" t="s">
        <v>335</v>
      </c>
      <c r="C28" s="216"/>
      <c r="D28" s="154">
        <v>0.5</v>
      </c>
      <c r="E28" s="151"/>
      <c r="F28" s="154"/>
      <c r="G28" s="154"/>
    </row>
    <row r="29" spans="1:7" ht="14.25">
      <c r="A29" s="151"/>
      <c r="B29" s="154" t="s">
        <v>344</v>
      </c>
      <c r="C29" s="216"/>
      <c r="D29" s="154">
        <v>3</v>
      </c>
      <c r="E29" s="151"/>
      <c r="F29" s="154"/>
      <c r="G29" s="154"/>
    </row>
    <row r="30" spans="1:7" ht="14.25">
      <c r="A30" s="290" t="s">
        <v>346</v>
      </c>
      <c r="B30" s="331"/>
      <c r="C30" s="331"/>
      <c r="D30" s="344" t="s">
        <v>458</v>
      </c>
      <c r="E30" s="345"/>
      <c r="F30" s="346"/>
      <c r="G30" s="154"/>
    </row>
    <row r="31" spans="1:7" ht="14.25">
      <c r="A31" s="151" t="s">
        <v>340</v>
      </c>
      <c r="B31" s="154" t="s">
        <v>342</v>
      </c>
      <c r="C31" s="216"/>
      <c r="D31" s="154" t="s">
        <v>344</v>
      </c>
      <c r="E31" s="151" t="s">
        <v>349</v>
      </c>
      <c r="F31" s="151" t="s">
        <v>342</v>
      </c>
      <c r="G31" s="154" t="s">
        <v>351</v>
      </c>
    </row>
    <row r="32" spans="1:7" ht="22.5">
      <c r="A32" s="157">
        <v>13013010</v>
      </c>
      <c r="B32" s="126" t="s">
        <v>384</v>
      </c>
      <c r="C32" s="216"/>
      <c r="D32" s="9">
        <v>3</v>
      </c>
      <c r="E32" s="56">
        <v>13011030</v>
      </c>
      <c r="F32" s="126" t="s">
        <v>447</v>
      </c>
      <c r="G32" s="9">
        <v>3</v>
      </c>
    </row>
    <row r="33" spans="1:7" ht="14.25">
      <c r="A33" s="157" t="s">
        <v>385</v>
      </c>
      <c r="B33" s="126" t="s">
        <v>386</v>
      </c>
      <c r="C33" s="216"/>
      <c r="D33" s="9">
        <v>3</v>
      </c>
      <c r="E33" s="95" t="s">
        <v>387</v>
      </c>
      <c r="F33" s="126" t="s">
        <v>388</v>
      </c>
      <c r="G33" s="9">
        <v>1</v>
      </c>
    </row>
    <row r="34" spans="1:7" ht="14.25">
      <c r="A34" s="95" t="s">
        <v>387</v>
      </c>
      <c r="B34" s="126" t="s">
        <v>388</v>
      </c>
      <c r="C34" s="216"/>
      <c r="D34" s="9">
        <v>1</v>
      </c>
      <c r="E34" s="157" t="s">
        <v>389</v>
      </c>
      <c r="F34" s="154" t="s">
        <v>390</v>
      </c>
      <c r="G34" s="331">
        <v>3</v>
      </c>
    </row>
    <row r="35" spans="1:7" ht="14.25">
      <c r="A35" s="95" t="s">
        <v>391</v>
      </c>
      <c r="B35" s="126" t="s">
        <v>184</v>
      </c>
      <c r="C35" s="216"/>
      <c r="D35" s="9">
        <v>2</v>
      </c>
      <c r="E35" s="157" t="s">
        <v>392</v>
      </c>
      <c r="F35" s="159" t="s">
        <v>393</v>
      </c>
      <c r="G35" s="331"/>
    </row>
    <row r="36" spans="1:7" ht="14.25">
      <c r="A36" s="157" t="s">
        <v>394</v>
      </c>
      <c r="B36" s="126" t="s">
        <v>395</v>
      </c>
      <c r="C36" s="216"/>
      <c r="D36" s="9">
        <v>3</v>
      </c>
      <c r="E36" s="157" t="s">
        <v>396</v>
      </c>
      <c r="F36" s="159" t="s">
        <v>397</v>
      </c>
      <c r="G36" s="331"/>
    </row>
    <row r="37" spans="1:7" ht="14.25">
      <c r="A37" s="95" t="s">
        <v>398</v>
      </c>
      <c r="B37" s="126" t="s">
        <v>399</v>
      </c>
      <c r="C37" s="216"/>
      <c r="D37" s="9">
        <v>1</v>
      </c>
      <c r="E37" s="160" t="s">
        <v>400</v>
      </c>
      <c r="F37" s="161" t="s">
        <v>401</v>
      </c>
      <c r="G37" s="6">
        <v>2.5</v>
      </c>
    </row>
    <row r="38" spans="1:7" ht="14.25">
      <c r="A38" s="95"/>
      <c r="B38" s="159" t="s">
        <v>402</v>
      </c>
      <c r="C38" s="216"/>
      <c r="D38" s="162">
        <v>5</v>
      </c>
      <c r="E38" s="95" t="s">
        <v>403</v>
      </c>
      <c r="F38" s="126" t="s">
        <v>404</v>
      </c>
      <c r="G38" s="158">
        <v>2</v>
      </c>
    </row>
    <row r="39" spans="1:7" ht="14.25">
      <c r="A39" s="163">
        <v>12024180</v>
      </c>
      <c r="B39" s="154" t="s">
        <v>405</v>
      </c>
      <c r="C39" s="216"/>
      <c r="D39" s="9">
        <v>2.5</v>
      </c>
      <c r="E39" s="56" t="s">
        <v>406</v>
      </c>
      <c r="F39" s="126" t="s">
        <v>407</v>
      </c>
      <c r="G39" s="158">
        <v>2</v>
      </c>
    </row>
    <row r="40" spans="1:7" ht="14.25">
      <c r="A40" s="95" t="s">
        <v>408</v>
      </c>
      <c r="B40" s="126" t="s">
        <v>186</v>
      </c>
      <c r="C40" s="216"/>
      <c r="D40" s="9">
        <v>2</v>
      </c>
      <c r="E40" s="56" t="s">
        <v>409</v>
      </c>
      <c r="F40" s="126" t="s">
        <v>410</v>
      </c>
      <c r="G40" s="9">
        <v>3</v>
      </c>
    </row>
    <row r="41" spans="1:7" ht="14.25">
      <c r="A41" s="164">
        <v>557201</v>
      </c>
      <c r="B41" s="165" t="s">
        <v>411</v>
      </c>
      <c r="C41" s="216"/>
      <c r="D41" s="154">
        <v>0.5</v>
      </c>
      <c r="E41" s="56" t="s">
        <v>412</v>
      </c>
      <c r="F41" s="126" t="s">
        <v>413</v>
      </c>
      <c r="G41" s="9">
        <v>2.5</v>
      </c>
    </row>
    <row r="42" spans="1:7" ht="14.25">
      <c r="A42" s="164"/>
      <c r="B42" s="165"/>
      <c r="C42" s="154"/>
      <c r="E42" s="166">
        <v>5513160</v>
      </c>
      <c r="F42" s="167" t="s">
        <v>414</v>
      </c>
      <c r="G42" s="166">
        <v>1</v>
      </c>
    </row>
    <row r="43" spans="1:7" ht="14.25">
      <c r="A43" s="168"/>
      <c r="B43" s="158"/>
      <c r="C43" s="158"/>
      <c r="E43" s="56" t="s">
        <v>415</v>
      </c>
      <c r="F43" s="126" t="s">
        <v>180</v>
      </c>
      <c r="G43" s="9">
        <v>5</v>
      </c>
    </row>
    <row r="44" spans="1:7" ht="14.25">
      <c r="A44" s="168"/>
      <c r="B44" s="158"/>
      <c r="C44" s="158"/>
      <c r="E44" s="56" t="s">
        <v>416</v>
      </c>
      <c r="F44" s="126" t="s">
        <v>417</v>
      </c>
      <c r="G44" s="9">
        <v>2</v>
      </c>
    </row>
    <row r="45" spans="1:7" ht="14.25">
      <c r="A45" s="168"/>
      <c r="B45" s="158"/>
      <c r="C45" s="158"/>
      <c r="E45" s="56" t="s">
        <v>418</v>
      </c>
      <c r="F45" s="126" t="s">
        <v>419</v>
      </c>
      <c r="G45" s="127">
        <v>4</v>
      </c>
    </row>
    <row r="46" spans="1:7" ht="14.25">
      <c r="A46" s="151"/>
      <c r="B46" s="154" t="s">
        <v>344</v>
      </c>
      <c r="C46" s="216"/>
      <c r="D46" s="155">
        <f>SUM(D32:D41)</f>
        <v>23</v>
      </c>
      <c r="E46" s="216"/>
      <c r="F46" s="151" t="s">
        <v>344</v>
      </c>
      <c r="G46" s="154">
        <f>SUM(G32:G43)</f>
        <v>25</v>
      </c>
    </row>
    <row r="47" spans="1:7" ht="14.25">
      <c r="A47" s="214"/>
      <c r="B47" s="213"/>
      <c r="C47" s="10"/>
      <c r="D47" s="215"/>
      <c r="E47" s="10"/>
      <c r="F47" s="214"/>
      <c r="G47" s="213"/>
    </row>
    <row r="48" spans="1:7" ht="14.25">
      <c r="A48" s="214"/>
      <c r="B48" s="213"/>
      <c r="C48" s="10"/>
      <c r="D48" s="215"/>
      <c r="E48" s="10"/>
      <c r="F48" s="214"/>
      <c r="G48" s="213"/>
    </row>
    <row r="49" spans="1:7" ht="14.25">
      <c r="A49" s="341" t="s">
        <v>420</v>
      </c>
      <c r="B49" s="342"/>
      <c r="C49" s="342"/>
      <c r="D49" s="342"/>
      <c r="E49" s="342"/>
      <c r="F49" s="342"/>
      <c r="G49" s="343"/>
    </row>
    <row r="50" spans="1:7" ht="14.25">
      <c r="A50" s="333" t="s">
        <v>338</v>
      </c>
      <c r="B50" s="333"/>
      <c r="C50" s="333"/>
      <c r="D50" s="333"/>
      <c r="E50" s="333"/>
      <c r="F50" s="333"/>
      <c r="G50" s="333"/>
    </row>
    <row r="51" spans="1:7" ht="14.25">
      <c r="A51" s="169" t="s">
        <v>340</v>
      </c>
      <c r="B51" s="169" t="s">
        <v>342</v>
      </c>
      <c r="C51" s="216"/>
      <c r="D51" s="169" t="s">
        <v>344</v>
      </c>
      <c r="E51" s="169"/>
      <c r="F51" s="169"/>
      <c r="G51" s="216"/>
    </row>
    <row r="52" spans="1:7" ht="14.25">
      <c r="A52" s="160" t="s">
        <v>421</v>
      </c>
      <c r="B52" s="15" t="s">
        <v>42</v>
      </c>
      <c r="C52" s="216"/>
      <c r="D52" s="217">
        <v>1</v>
      </c>
      <c r="E52" s="170"/>
      <c r="F52" s="170"/>
      <c r="G52" s="216"/>
    </row>
    <row r="53" spans="1:7" ht="14.25">
      <c r="A53" s="166">
        <v>5513170</v>
      </c>
      <c r="B53" s="167" t="s">
        <v>46</v>
      </c>
      <c r="C53" s="216"/>
      <c r="D53" s="166">
        <v>1</v>
      </c>
      <c r="E53" s="170"/>
      <c r="F53" s="170"/>
      <c r="G53" s="216"/>
    </row>
    <row r="54" spans="1:7" ht="14.25">
      <c r="A54" s="166">
        <v>5523090</v>
      </c>
      <c r="B54" s="167" t="s">
        <v>47</v>
      </c>
      <c r="C54" s="216"/>
      <c r="D54" s="166">
        <v>1.5</v>
      </c>
      <c r="E54" s="170"/>
      <c r="F54" s="170"/>
      <c r="G54" s="216"/>
    </row>
    <row r="55" spans="1:7" ht="14.25">
      <c r="A55" s="170"/>
      <c r="B55" s="170"/>
      <c r="C55" s="216"/>
      <c r="D55" s="170">
        <f>G42+D53+D54</f>
        <v>3.5</v>
      </c>
      <c r="E55" s="170"/>
      <c r="F55" s="170"/>
      <c r="G55" s="216"/>
    </row>
    <row r="56" spans="1:7" ht="14.25">
      <c r="A56" s="333" t="s">
        <v>422</v>
      </c>
      <c r="B56" s="333"/>
      <c r="C56" s="333"/>
      <c r="D56" s="333" t="s">
        <v>423</v>
      </c>
      <c r="E56" s="334"/>
      <c r="F56" s="334"/>
      <c r="G56" s="216"/>
    </row>
    <row r="57" spans="1:7" ht="14.25">
      <c r="A57" s="169" t="s">
        <v>349</v>
      </c>
      <c r="B57" s="169" t="s">
        <v>350</v>
      </c>
      <c r="C57" s="216"/>
      <c r="D57" s="169" t="s">
        <v>351</v>
      </c>
      <c r="E57" s="169" t="s">
        <v>349</v>
      </c>
      <c r="F57" s="169" t="s">
        <v>424</v>
      </c>
      <c r="G57" s="169" t="s">
        <v>351</v>
      </c>
    </row>
    <row r="58" spans="1:7" ht="14.25">
      <c r="A58" s="171">
        <v>88011030</v>
      </c>
      <c r="B58" s="167" t="s">
        <v>425</v>
      </c>
      <c r="C58" s="216"/>
      <c r="D58" s="166">
        <v>0.5</v>
      </c>
      <c r="E58" s="171">
        <v>5523020</v>
      </c>
      <c r="F58" s="167" t="s">
        <v>426</v>
      </c>
      <c r="G58" s="166">
        <v>3</v>
      </c>
    </row>
    <row r="59" spans="1:7" ht="14.25">
      <c r="A59" s="171">
        <v>5562010</v>
      </c>
      <c r="B59" s="167" t="s">
        <v>238</v>
      </c>
      <c r="C59" s="216"/>
      <c r="D59" s="171">
        <v>3</v>
      </c>
      <c r="E59" s="171"/>
      <c r="F59" s="167" t="s">
        <v>246</v>
      </c>
      <c r="G59" s="166">
        <v>3</v>
      </c>
    </row>
    <row r="60" spans="1:7" ht="14.25">
      <c r="A60" s="171">
        <v>5523010</v>
      </c>
      <c r="B60" s="167" t="s">
        <v>427</v>
      </c>
      <c r="C60" s="216"/>
      <c r="D60" s="166">
        <v>3</v>
      </c>
      <c r="E60" s="171">
        <v>5523040</v>
      </c>
      <c r="F60" s="167" t="s">
        <v>428</v>
      </c>
      <c r="G60" s="166">
        <v>2</v>
      </c>
    </row>
    <row r="61" spans="1:7" ht="14.25">
      <c r="A61" s="171">
        <v>14002100</v>
      </c>
      <c r="B61" s="167" t="s">
        <v>194</v>
      </c>
      <c r="C61" s="216"/>
      <c r="D61" s="166">
        <v>3</v>
      </c>
      <c r="E61" s="171">
        <v>5523050</v>
      </c>
      <c r="F61" s="171" t="s">
        <v>196</v>
      </c>
      <c r="G61" s="166">
        <v>3</v>
      </c>
    </row>
    <row r="62" spans="1:7" ht="14.25">
      <c r="A62" s="171">
        <v>5563010</v>
      </c>
      <c r="B62" s="167" t="s">
        <v>429</v>
      </c>
      <c r="C62" s="216"/>
      <c r="D62" s="171">
        <v>2</v>
      </c>
      <c r="E62" s="171">
        <v>5524010</v>
      </c>
      <c r="F62" s="167" t="s">
        <v>430</v>
      </c>
      <c r="G62" s="166">
        <v>2</v>
      </c>
    </row>
    <row r="63" spans="1:7" ht="14.25">
      <c r="A63" s="171">
        <v>5513200</v>
      </c>
      <c r="B63" s="167" t="s">
        <v>431</v>
      </c>
      <c r="C63" s="216"/>
      <c r="D63" s="166">
        <v>3</v>
      </c>
      <c r="E63" s="171">
        <v>5523070</v>
      </c>
      <c r="F63" s="167" t="s">
        <v>244</v>
      </c>
      <c r="G63" s="166">
        <v>2</v>
      </c>
    </row>
    <row r="64" spans="1:7" ht="14.25">
      <c r="A64" s="166">
        <v>14002050</v>
      </c>
      <c r="B64" s="167" t="s">
        <v>432</v>
      </c>
      <c r="C64" s="216"/>
      <c r="D64" s="166">
        <v>2</v>
      </c>
      <c r="E64" s="171">
        <v>5523080</v>
      </c>
      <c r="F64" s="167" t="s">
        <v>63</v>
      </c>
      <c r="G64" s="166">
        <v>2</v>
      </c>
    </row>
    <row r="65" spans="1:7" ht="14.25">
      <c r="A65" s="171">
        <v>5524040</v>
      </c>
      <c r="B65" s="167" t="s">
        <v>69</v>
      </c>
      <c r="C65" s="216"/>
      <c r="D65" s="172">
        <v>2.5</v>
      </c>
      <c r="E65" s="171">
        <v>5524070</v>
      </c>
      <c r="F65" s="173" t="s">
        <v>92</v>
      </c>
      <c r="G65" s="166">
        <v>2</v>
      </c>
    </row>
    <row r="66" spans="1:7" ht="14.25">
      <c r="A66" s="174">
        <v>557201</v>
      </c>
      <c r="B66" s="126" t="s">
        <v>259</v>
      </c>
      <c r="C66" s="216"/>
      <c r="D66" s="175">
        <v>0.5</v>
      </c>
      <c r="E66" s="171">
        <v>5524080</v>
      </c>
      <c r="F66" s="167" t="s">
        <v>94</v>
      </c>
      <c r="G66" s="166">
        <v>2</v>
      </c>
    </row>
    <row r="67" spans="1:7" ht="14.25">
      <c r="A67" s="170"/>
      <c r="B67" s="170"/>
      <c r="C67" s="216"/>
      <c r="D67" s="170"/>
      <c r="E67" s="166">
        <v>5523100</v>
      </c>
      <c r="F67" s="167" t="s">
        <v>433</v>
      </c>
      <c r="G67" s="166">
        <v>1</v>
      </c>
    </row>
    <row r="68" spans="1:7" ht="14.25">
      <c r="A68" s="170"/>
      <c r="B68" s="170"/>
      <c r="C68" s="216"/>
      <c r="D68" s="170"/>
      <c r="E68" s="166"/>
      <c r="F68" s="167"/>
      <c r="G68" s="166"/>
    </row>
    <row r="69" spans="1:7" ht="14.25">
      <c r="A69" s="169"/>
      <c r="B69" s="169" t="s">
        <v>434</v>
      </c>
      <c r="C69" s="216"/>
      <c r="D69" s="169">
        <f>SUM(D58:D68)</f>
        <v>19.5</v>
      </c>
      <c r="E69" s="169"/>
      <c r="F69" s="169"/>
      <c r="G69" s="169">
        <f>SUM(G58:G68)</f>
        <v>22</v>
      </c>
    </row>
    <row r="70" spans="1:7" ht="14.25">
      <c r="A70" s="335" t="s">
        <v>435</v>
      </c>
      <c r="B70" s="336"/>
      <c r="C70" s="336"/>
      <c r="D70" s="336"/>
      <c r="E70" s="336"/>
      <c r="F70" s="336"/>
      <c r="G70" s="337"/>
    </row>
    <row r="71" spans="1:7" ht="14.25">
      <c r="A71" s="333" t="s">
        <v>436</v>
      </c>
      <c r="B71" s="333"/>
      <c r="C71" s="333"/>
      <c r="D71" s="169"/>
      <c r="E71" s="169"/>
      <c r="F71" s="169"/>
      <c r="G71" s="216"/>
    </row>
    <row r="72" spans="1:7" ht="14.25">
      <c r="A72" s="169" t="s">
        <v>437</v>
      </c>
      <c r="B72" s="169" t="s">
        <v>424</v>
      </c>
      <c r="C72" s="216"/>
      <c r="D72" s="169" t="s">
        <v>438</v>
      </c>
      <c r="E72" s="169"/>
      <c r="F72" s="169"/>
      <c r="G72" s="216"/>
    </row>
    <row r="73" spans="1:7" ht="14.25">
      <c r="A73" s="166">
        <v>5524100</v>
      </c>
      <c r="B73" s="167" t="s">
        <v>439</v>
      </c>
      <c r="C73" s="216"/>
      <c r="D73" s="166">
        <v>1</v>
      </c>
      <c r="E73" s="170"/>
      <c r="F73" s="170"/>
      <c r="G73" s="216"/>
    </row>
    <row r="74" spans="1:7" ht="14.25">
      <c r="A74" s="166">
        <v>5524110</v>
      </c>
      <c r="B74" s="167" t="s">
        <v>440</v>
      </c>
      <c r="C74" s="216"/>
      <c r="D74" s="166">
        <v>1</v>
      </c>
      <c r="E74" s="170"/>
      <c r="F74" s="170"/>
      <c r="G74" s="216"/>
    </row>
    <row r="75" spans="1:7" ht="14.25">
      <c r="A75" s="166">
        <v>5524120</v>
      </c>
      <c r="B75" s="167" t="s">
        <v>441</v>
      </c>
      <c r="C75" s="216"/>
      <c r="D75" s="166">
        <v>2</v>
      </c>
      <c r="E75" s="170"/>
      <c r="F75" s="170"/>
      <c r="G75" s="216"/>
    </row>
    <row r="76" spans="1:7" ht="14.25">
      <c r="A76" s="170"/>
      <c r="B76" s="170"/>
      <c r="C76" s="216"/>
      <c r="D76" s="170">
        <f>D73+D74+D75</f>
        <v>4</v>
      </c>
      <c r="E76" s="170"/>
      <c r="F76" s="170"/>
      <c r="G76" s="216"/>
    </row>
    <row r="77" spans="1:7" ht="14.25">
      <c r="A77" s="333" t="s">
        <v>442</v>
      </c>
      <c r="B77" s="333"/>
      <c r="C77" s="333"/>
      <c r="D77" s="333" t="s">
        <v>443</v>
      </c>
      <c r="E77" s="333"/>
      <c r="F77" s="333"/>
      <c r="G77" s="216"/>
    </row>
    <row r="78" spans="1:7" ht="14.25">
      <c r="A78" s="169" t="s">
        <v>349</v>
      </c>
      <c r="B78" s="169" t="s">
        <v>350</v>
      </c>
      <c r="C78" s="216"/>
      <c r="D78" s="169" t="s">
        <v>351</v>
      </c>
      <c r="E78" s="169" t="s">
        <v>349</v>
      </c>
      <c r="F78" s="169" t="s">
        <v>444</v>
      </c>
      <c r="G78" s="169" t="s">
        <v>351</v>
      </c>
    </row>
    <row r="79" spans="1:7" ht="14.25">
      <c r="A79" s="171">
        <v>88011010</v>
      </c>
      <c r="B79" s="167" t="s">
        <v>445</v>
      </c>
      <c r="C79" s="216"/>
      <c r="D79" s="172">
        <v>0.5</v>
      </c>
      <c r="E79" s="166">
        <v>5524130</v>
      </c>
      <c r="F79" s="169" t="s">
        <v>446</v>
      </c>
      <c r="G79" s="166">
        <v>8</v>
      </c>
    </row>
    <row r="80" spans="1:7" ht="14.25">
      <c r="A80" s="171"/>
      <c r="B80" s="167" t="s">
        <v>242</v>
      </c>
      <c r="C80" s="216"/>
      <c r="D80" s="172">
        <v>3.5</v>
      </c>
      <c r="E80" s="170"/>
      <c r="F80" s="170"/>
      <c r="G80" s="170"/>
    </row>
    <row r="81" spans="1:7" ht="14.25">
      <c r="A81" s="171">
        <v>5524030</v>
      </c>
      <c r="B81" s="167" t="s">
        <v>64</v>
      </c>
      <c r="C81" s="216"/>
      <c r="D81" s="166">
        <v>2</v>
      </c>
      <c r="E81" s="170"/>
      <c r="F81" s="170"/>
      <c r="G81" s="170"/>
    </row>
    <row r="82" spans="1:7" ht="14.25">
      <c r="A82" s="171">
        <v>5524050</v>
      </c>
      <c r="B82" s="167" t="s">
        <v>66</v>
      </c>
      <c r="C82" s="216"/>
      <c r="D82" s="166">
        <v>2</v>
      </c>
      <c r="E82" s="170"/>
      <c r="F82" s="170"/>
      <c r="G82" s="170"/>
    </row>
    <row r="83" spans="1:7" ht="14.25">
      <c r="A83" s="171">
        <v>5524060</v>
      </c>
      <c r="B83" s="167" t="s">
        <v>67</v>
      </c>
      <c r="C83" s="216"/>
      <c r="D83" s="166">
        <v>2</v>
      </c>
      <c r="E83" s="170"/>
      <c r="F83" s="170"/>
      <c r="G83" s="170"/>
    </row>
    <row r="84" spans="1:7" ht="14.25">
      <c r="A84" s="171">
        <v>5524090</v>
      </c>
      <c r="B84" s="167" t="s">
        <v>143</v>
      </c>
      <c r="C84" s="216"/>
      <c r="D84" s="166">
        <v>2</v>
      </c>
      <c r="E84" s="170"/>
      <c r="F84" s="170"/>
      <c r="G84" s="170"/>
    </row>
    <row r="85" spans="1:7" ht="14.25">
      <c r="A85" s="171">
        <v>14054120</v>
      </c>
      <c r="B85" s="167" t="s">
        <v>65</v>
      </c>
      <c r="C85" s="216"/>
      <c r="D85" s="166">
        <v>2</v>
      </c>
      <c r="E85" s="170"/>
      <c r="F85" s="170"/>
      <c r="G85" s="170"/>
    </row>
    <row r="86" spans="1:7" ht="14.25">
      <c r="A86" s="171">
        <v>81014010</v>
      </c>
      <c r="B86" s="167" t="s">
        <v>144</v>
      </c>
      <c r="C86" s="216"/>
      <c r="D86" s="166">
        <v>1</v>
      </c>
      <c r="E86" s="170"/>
      <c r="F86" s="170"/>
      <c r="G86" s="170"/>
    </row>
    <row r="87" spans="1:7" ht="14.25">
      <c r="A87" s="171">
        <v>5513190</v>
      </c>
      <c r="B87" s="167" t="s">
        <v>145</v>
      </c>
      <c r="C87" s="216"/>
      <c r="D87" s="166">
        <v>1</v>
      </c>
      <c r="E87" s="170"/>
      <c r="F87" s="170"/>
      <c r="G87" s="170"/>
    </row>
    <row r="88" spans="1:7" ht="14.25">
      <c r="A88" s="171">
        <v>5554090</v>
      </c>
      <c r="B88" s="167" t="s">
        <v>146</v>
      </c>
      <c r="C88" s="216"/>
      <c r="D88" s="166">
        <v>1</v>
      </c>
      <c r="E88" s="170"/>
      <c r="F88" s="170"/>
      <c r="G88" s="170"/>
    </row>
    <row r="89" spans="1:7" ht="14.25">
      <c r="A89" s="171">
        <v>89000080</v>
      </c>
      <c r="B89" s="167" t="s">
        <v>147</v>
      </c>
      <c r="C89" s="216"/>
      <c r="D89" s="166">
        <v>1</v>
      </c>
      <c r="E89" s="170"/>
      <c r="F89" s="170"/>
      <c r="G89" s="170"/>
    </row>
    <row r="90" spans="1:7" ht="14.25">
      <c r="A90" s="171"/>
      <c r="B90" s="167"/>
      <c r="C90" s="216"/>
      <c r="D90" s="166"/>
      <c r="E90" s="170"/>
      <c r="F90" s="170"/>
      <c r="G90" s="170"/>
    </row>
    <row r="91" spans="1:7" ht="14.25">
      <c r="A91" s="170"/>
      <c r="B91" s="169" t="s">
        <v>344</v>
      </c>
      <c r="C91" s="216"/>
      <c r="D91" s="176">
        <f>SUM(D79:D90)</f>
        <v>18</v>
      </c>
      <c r="E91" s="170"/>
      <c r="F91" s="170"/>
      <c r="G91" s="169">
        <v>8</v>
      </c>
    </row>
  </sheetData>
  <mergeCells count="20">
    <mergeCell ref="A50:G50"/>
    <mergeCell ref="A70:G70"/>
    <mergeCell ref="A24:G24"/>
    <mergeCell ref="A49:G49"/>
    <mergeCell ref="A30:C30"/>
    <mergeCell ref="D30:F30"/>
    <mergeCell ref="G34:G36"/>
    <mergeCell ref="A71:C71"/>
    <mergeCell ref="A77:C77"/>
    <mergeCell ref="D77:F77"/>
    <mergeCell ref="A56:C56"/>
    <mergeCell ref="D56:F56"/>
    <mergeCell ref="A1:G1"/>
    <mergeCell ref="C14:C16"/>
    <mergeCell ref="C17:C20"/>
    <mergeCell ref="A25:C25"/>
    <mergeCell ref="A2:G2"/>
    <mergeCell ref="A3:D3"/>
    <mergeCell ref="A6:D6"/>
    <mergeCell ref="E6:G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Southeast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赵晴</cp:lastModifiedBy>
  <cp:lastPrinted>2010-09-15T08:13:28Z</cp:lastPrinted>
  <dcterms:created xsi:type="dcterms:W3CDTF">2006-12-11T03:15:21Z</dcterms:created>
  <dcterms:modified xsi:type="dcterms:W3CDTF">2010-09-15T08:14:23Z</dcterms:modified>
  <cp:category/>
  <cp:version/>
  <cp:contentType/>
  <cp:contentStatus/>
</cp:coreProperties>
</file>